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59" i="2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D22" i="3"/>
  <c r="D21" s="1"/>
  <c r="D26"/>
  <c r="E25"/>
  <c r="D25"/>
  <c r="E24"/>
  <c r="D24"/>
  <c r="E23"/>
  <c r="D23"/>
  <c r="E21"/>
  <c r="E20"/>
  <c r="E19" s="1"/>
  <c r="E17" l="1"/>
  <c r="E16" s="1"/>
  <c r="E12" s="1"/>
  <c r="D19"/>
  <c r="D20"/>
  <c r="D17"/>
  <c r="D12" s="1"/>
  <c r="F12" s="1"/>
  <c r="D16" l="1"/>
  <c r="F17"/>
  <c r="F16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<sst xmlns="http://schemas.openxmlformats.org/spreadsheetml/2006/main" count="903" uniqueCount="495">
  <si>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</si>
  <si>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</si>
  <si>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</si>
  <si>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</si>
  <si>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</si>
  <si>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</si>
  <si>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</si>
  <si>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</si>
  <si>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</si>
  <si>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</si>
  <si>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</si>
  <si>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</si>
  <si>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</si>
  <si>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</si>
  <si>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</si>
  <si>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</si>
  <si>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Кусинское сельское поселение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</si>
  <si>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</si>
  <si>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</si>
  <si>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</si>
  <si>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</si>
  <si>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</si>
  <si>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</si>
  <si>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</si>
  <si>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</si>
  <si>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</si>
  <si>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</si>
  <si>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</si>
  <si>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</si>
  <si>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</si>
  <si>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</si>
  <si>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</si>
  <si>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</si>
  <si>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</si>
  <si>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</si>
  <si>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</si>
  <si>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</si>
  <si>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</si>
  <si>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</si>
  <si>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</si>
  <si>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</si>
  <si>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</si>
  <si>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</si>
  <si>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</si>
  <si>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</si>
  <si>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</si>
  <si>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</si>
  <si>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</si>
  <si>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</si>
  <si>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</si>
  <si>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</si>
  <si>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</si>
  <si>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</si>
  <si>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</si>
  <si>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</si>
  <si>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</si>
  <si>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</si>
  <si>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</si>
  <si>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</si>
  <si>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</si>
  <si>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</si>
  <si>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</si>
  <si>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</si>
  <si>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</si>
  <si>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</si>
  <si>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</si>
  <si>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</si>
  <si>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</si>
  <si>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</si>
  <si>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</si>
  <si>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</si>
  <si>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</si>
  <si>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</si>
  <si>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</si>
  <si>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</si>
  <si>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</si>
  <si>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</si>
  <si>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</si>
  <si>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</si>
  <si>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</si>
  <si>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</si>
  <si>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</si>
  <si>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</si>
  <si>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</si>
  <si>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</si>
  <si>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</si>
  <si>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</si>
  <si>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</si>
  <si>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</si>
  <si>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</si>
  <si>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</si>
  <si>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</si>
  <si>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</si>
  <si>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</si>
  <si>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</si>
  <si>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</si>
  <si>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</si>
  <si>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</si>
  <si>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</si>
  <si>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</si>
  <si>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</si>
  <si>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</si>
  <si>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</si>
  <si>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</si>
  <si>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</si>
  <si>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</si>
  <si>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</si>
  <si>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</si>
  <si>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</si>
  <si>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</si>
  <si>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</si>
  <si>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</si>
  <si>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</si>
  <si>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</si>
  <si>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</si>
  <si>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</si>
  <si>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</si>
  <si>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</si>
  <si>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</si>
  <si>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</si>
  <si>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</si>
  <si>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</si>
  <si>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</si>
  <si>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</si>
  <si>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</si>
  <si>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</si>
  <si>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</si>
  <si>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</si>
  <si>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</si>
  <si>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</si>
  <si>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</si>
  <si>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</si>
  <si>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</si>
  <si>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</si>
  <si>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</si>
  <si>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</si>
  <si>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</si>
  <si>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</si>
  <si>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</si>
  <si>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</si>
  <si>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</si>
  <si>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</si>
  <si>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</si>
  <si>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</si>
  <si>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</si>
  <si>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</si>
  <si>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</si>
  <si>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</si>
  <si>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</si>
  <si>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</si>
  <si>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</si>
  <si>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</si>
  <si>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</si>
  <si>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</si>
  <si>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</si>
  <si>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</si>
  <si>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</si>
  <si>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</si>
  <si>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</si>
  <si>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</si>
  <si>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</si>
  <si>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</si>
  <si>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</si>
  <si>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</si>
  <si>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</si>
  <si>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</si>
  <si>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</si>
  <si>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</si>
  <si>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</si>
  <si>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</si>
  <si>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</si>
  <si>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</si>
  <si>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</si>
  <si>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</si>
  <si>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</si>
  <si>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</si>
  <si>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</si>
  <si>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</si>
  <si>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</si>
  <si>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</si>
  <si>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</si>
  <si>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</si>
  <si>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</si>
  <si>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</si>
  <si>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</si>
  <si>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</si>
  <si>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</si>
  <si>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</si>
  <si>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</si>
  <si>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</si>
  <si>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</si>
  <si>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</si>
  <si>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</si>
  <si>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</si>
  <si>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</si>
  <si>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</si>
  <si>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</si>
  <si>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</si>
  <si>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</si>
  <si>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</si>
  <si>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</si>
  <si>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</si>
  <si>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</si>
  <si>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</si>
  <si>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</si>
  <si>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Фонд оплаты труда государственных (муниципальных) органов</t>
  </si>
  <si>
    <t>Администрация Кусинского сельского поселения</t>
  </si>
  <si>
    <t xml:space="preserve">955 0104 1110020033 121 </t>
  </si>
  <si>
    <t>Иные выплаты персоналу государственных (муниципальных) органов, за исключением фонда оплаты труда</t>
  </si>
  <si>
    <t xml:space="preserve">955 0104 1110020033 122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</si>
  <si>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</si>
  <si>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</si>
  <si>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</si>
  <si>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</si>
  <si>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</si>
  <si>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</si>
  <si>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</si>
  <si>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</si>
  <si>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</si>
  <si>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</si>
  <si>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955 0104 2130022003 540 </t>
  </si>
  <si>
    <t xml:space="preserve">955 0104 2130022004 540 </t>
  </si>
  <si>
    <t xml:space="preserve">955 0104 2130022005 540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</si>
  <si>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</si>
  <si>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</si>
  <si>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955 0106 2130021001 540 </t>
  </si>
  <si>
    <t xml:space="preserve">955 0106 2130021002 540 </t>
  </si>
  <si>
    <t>Резервные фонды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</si>
  <si>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</si>
  <si>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</si>
  <si>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</si>
  <si>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</si>
  <si>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</si>
  <si>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</si>
  <si>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</si>
  <si>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</si>
  <si>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</si>
  <si>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955 0113 2120040027 244 </t>
  </si>
  <si>
    <t xml:space="preserve">955 0113 7210320039 244 </t>
  </si>
  <si>
    <t xml:space="preserve">955 0113 7500320038 244 </t>
  </si>
  <si>
    <t xml:space="preserve">955 0113 7630120003 244 </t>
  </si>
  <si>
    <t>НАЦИОНАЛЬНАЯ ОБОРОНА</t>
  </si>
  <si>
    <t>Мобилизационная и вневойсковая подготовка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</si>
  <si>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</si>
  <si>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</si>
  <si>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</si>
  <si>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</si>
  <si>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</si>
  <si>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955 0309 7300320019 244 </t>
  </si>
  <si>
    <t xml:space="preserve">955 0309 7300320310 540 </t>
  </si>
  <si>
    <t>НАЦИОНАЛЬНАЯ ЭКОНОМИКА</t>
  </si>
  <si>
    <t>Дорожное хозяйство (дорожные фонды)</t>
  </si>
  <si>
    <t xml:space="preserve">955 0409 7500120016 244 </t>
  </si>
  <si>
    <t xml:space="preserve">955 0409 7500220017 244 </t>
  </si>
  <si>
    <t xml:space="preserve">955 0409 7500220017 540 </t>
  </si>
  <si>
    <t xml:space="preserve">955 0409 7500240027 244 </t>
  </si>
  <si>
    <t xml:space="preserve">955 0409 7500270140 540 </t>
  </si>
  <si>
    <t xml:space="preserve">955 0409 75002S0140 540 </t>
  </si>
  <si>
    <t xml:space="preserve">955 0409 8000320026 244 </t>
  </si>
  <si>
    <t xml:space="preserve">955 0409 8000370880 244 </t>
  </si>
  <si>
    <t xml:space="preserve">955 0409 80003S0880 244 </t>
  </si>
  <si>
    <t xml:space="preserve">955 0409 8100120018 244 </t>
  </si>
  <si>
    <t xml:space="preserve">955 0409 8100174660 244 </t>
  </si>
  <si>
    <t xml:space="preserve">955 0409 81001S4660 244 </t>
  </si>
  <si>
    <t>ЖИЛИЩНО-КОММУНАЛЬНОЕ ХОЗЯЙСТВО</t>
  </si>
  <si>
    <t>Жилищное хозяйство</t>
  </si>
  <si>
    <t xml:space="preserve">955 0501 7620120020 244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</si>
  <si>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</si>
  <si>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</si>
  <si>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</si>
  <si>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955 0502 7210220005 244 </t>
  </si>
  <si>
    <t xml:space="preserve">955 0502 7210240027 244 </t>
  </si>
  <si>
    <t xml:space="preserve">955 0502 7220120007 244 </t>
  </si>
  <si>
    <t xml:space="preserve">955 0502 7220120008 244 </t>
  </si>
  <si>
    <t xml:space="preserve">955 0502 7220170260 244 </t>
  </si>
  <si>
    <t xml:space="preserve">955 0502 72201S0260 244 </t>
  </si>
  <si>
    <t xml:space="preserve">955 0502 7700120023 811 </t>
  </si>
  <si>
    <t xml:space="preserve">955 0502 8000170880 244 </t>
  </si>
  <si>
    <t xml:space="preserve">955 0502 80001S0880 244 </t>
  </si>
  <si>
    <t>Благоустройство</t>
  </si>
  <si>
    <t xml:space="preserve">955 0503 7210120004 244 </t>
  </si>
  <si>
    <t xml:space="preserve">955 0503 7300120009 244 </t>
  </si>
  <si>
    <t xml:space="preserve">955 0503 7300220010 244 </t>
  </si>
  <si>
    <t xml:space="preserve">955 0503 7400120022 540 </t>
  </si>
  <si>
    <t xml:space="preserve">955 0503 7400220012 244 </t>
  </si>
  <si>
    <t xml:space="preserve">955 0503 7400320013 244 </t>
  </si>
  <si>
    <t xml:space="preserve">955 0503 7400520006 244 </t>
  </si>
  <si>
    <t xml:space="preserve">955 0503 7400520015 244 </t>
  </si>
  <si>
    <t xml:space="preserve">955 0503 7900174310 244 </t>
  </si>
  <si>
    <t xml:space="preserve">955 0503 79001S4310 244 </t>
  </si>
  <si>
    <t xml:space="preserve">955 0503 8000270880 244 </t>
  </si>
  <si>
    <t xml:space="preserve">955 0503 80002S0880 244 </t>
  </si>
  <si>
    <t xml:space="preserve">955 0503 8000470880 244 </t>
  </si>
  <si>
    <t xml:space="preserve">955 0503 80004S0880 244 </t>
  </si>
  <si>
    <t xml:space="preserve">955 0503 8000670880 244 </t>
  </si>
  <si>
    <t xml:space="preserve">955 0503 80006S0880 244 </t>
  </si>
  <si>
    <t>Другие вопросы в области жилищно-коммунального хозяйства</t>
  </si>
  <si>
    <t xml:space="preserve">955 0505 7400420022 540 </t>
  </si>
  <si>
    <t>КУЛЬТУРА, КИНЕМАТОГРАФИЯ</t>
  </si>
  <si>
    <t>Культура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</si>
  <si>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</si>
  <si>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</si>
  <si>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</si>
  <si>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</si>
  <si>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</si>
  <si>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</si>
  <si>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</si>
  <si>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</si>
  <si>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</si>
  <si>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</si>
  <si>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 xml:space="preserve">955 0801 7100320901 540 </t>
  </si>
  <si>
    <t xml:space="preserve">955 0801 7100340027 540 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</si>
  <si>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</si>
  <si>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</si>
  <si>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</si>
  <si>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</si>
  <si>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</si>
  <si>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>Субсидии гражданам на приобретение жилья</t>
  </si>
  <si>
    <t xml:space="preserve">955 1003 76101S0750 322 </t>
  </si>
  <si>
    <t>ФИЗИЧЕСКАЯ КУЛЬТУРА И СПОРТ</t>
  </si>
  <si>
    <t>Физическая культура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</si>
  <si>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</si>
  <si>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</si>
  <si>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</si>
  <si>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</si>
  <si>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</si>
  <si>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</si>
  <si>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</si>
  <si>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</si>
  <si>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</si>
  <si>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</si>
  <si>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</si>
  <si>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</si>
  <si>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</si>
  <si>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</si>
  <si>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</si>
  <si>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</si>
  <si>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</si>
  <si>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</si>
  <si>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</si>
  <si>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</si>
  <si>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</si>
  <si>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</si>
  <si>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</si>
  <si>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</si>
  <si>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</si>
  <si>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</si>
  <si>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</si>
  <si>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</si>
  <si>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</si>
  <si>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</si>
  <si>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</si>
  <si>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</si>
  <si>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</si>
  <si>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</si>
  <si>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</si>
  <si>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</si>
  <si>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</si>
  <si>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</si>
  <si>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</si>
  <si>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</si>
  <si>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</si>
  <si>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</si>
  <si>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</si>
  <si>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</si>
  <si>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</si>
  <si>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</t>
  </si>
  <si>
    <t>Уменьшение прочих остатков средств бюджетов</t>
  </si>
  <si>
    <t xml:space="preserve">Уменьшение прочих остатко денежных средств бюджетов </t>
  </si>
  <si>
    <t>Заместитель</t>
  </si>
  <si>
    <t>председателя комитета финансов</t>
  </si>
  <si>
    <t>___________________________</t>
  </si>
  <si>
    <t>М. Ю. Зарецкая</t>
  </si>
  <si>
    <t xml:space="preserve">                    (подпись)</t>
  </si>
  <si>
    <t>(расшифровка подписи)</t>
  </si>
  <si>
    <t>сельского поселения</t>
  </si>
  <si>
    <t xml:space="preserve">                  (подпись)</t>
  </si>
  <si>
    <t>Исполнители:</t>
  </si>
  <si>
    <t>Начальник отдела учета и отчетности,</t>
  </si>
  <si>
    <t>главный бухгалтер</t>
  </si>
  <si>
    <t>Г. В. Давидюк</t>
  </si>
  <si>
    <t>Начальник сектора доходов</t>
  </si>
  <si>
    <t>Л. Е. Модеева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</si>
  <si>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</si>
  <si>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</si>
  <si>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 исполнения бюджета</t>
  </si>
  <si>
    <t>Л.Ю. Забелина</t>
  </si>
  <si>
    <t>ВРИО главы администрации Кусинского</t>
  </si>
  <si>
    <t>Е. В. Стаховская</t>
  </si>
  <si>
    <t>НЕ УКАЗАНО</t>
  </si>
  <si>
    <t xml:space="preserve">000 0000 0000000000 000 </t>
  </si>
  <si>
    <t xml:space="preserve">955 0000 0000000000 000 </t>
  </si>
  <si>
    <t xml:space="preserve">955 0100 0000000000 000 </t>
  </si>
  <si>
    <t xml:space="preserve">955 0104 0000000000 000 </t>
  </si>
  <si>
    <t xml:space="preserve">955 0104 1110000000 000 </t>
  </si>
  <si>
    <t xml:space="preserve">955 0104 2130000000 000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</si>
  <si>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</si>
  <si>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</si>
  <si>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955 0106 0000000000 000 </t>
  </si>
  <si>
    <t xml:space="preserve">955 0106 2130000000 000 </t>
  </si>
  <si>
    <t xml:space="preserve">955 0111 0000000000 000 </t>
  </si>
  <si>
    <t xml:space="preserve">955 0111 2110000000 000 </t>
  </si>
  <si>
    <t xml:space="preserve">955 0113 0000000000 000 </t>
  </si>
  <si>
    <t xml:space="preserve">955 0113 2110000000 000 </t>
  </si>
  <si>
    <t xml:space="preserve">955 0113 2120000000 000 </t>
  </si>
  <si>
    <t>Основное мероприятие "Установка и (или) замена приборов учета коммунальных ресурсов"</t>
  </si>
  <si>
    <t xml:space="preserve">955 0113 7210300000 000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</si>
  <si>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</si>
  <si>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</si>
  <si>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</si>
  <si>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</si>
  <si>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955 0200 0000000000 000 </t>
  </si>
  <si>
    <t xml:space="preserve">955 0203 0000000000 000 </t>
  </si>
  <si>
    <t xml:space="preserve">955 0203 2120000000 000 </t>
  </si>
  <si>
    <t xml:space="preserve">955 0300 0000000000 000 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</si>
  <si>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</si>
  <si>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</si>
  <si>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</si>
  <si>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955 0400 0000000000 000 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</si>
  <si>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</si>
  <si>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</si>
  <si>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</si>
  <si>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</si>
  <si>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</si>
  <si>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</si>
  <si>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</si>
  <si>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</si>
  <si>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</si>
  <si>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955 0500 0000000000 000 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</si>
  <si>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</si>
  <si>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</si>
  <si>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</si>
  <si>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</si>
  <si>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</si>
  <si>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</si>
  <si>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</si>
  <si>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</si>
  <si>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</si>
  <si>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</si>
  <si>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>Основное мероприятие "Обеспечение функционирования общественной бани"</t>
  </si>
  <si>
    <t xml:space="preserve">955 0502 7700100000 000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</si>
  <si>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</si>
  <si>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</si>
  <si>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</si>
  <si>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</si>
  <si>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</si>
  <si>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</si>
  <si>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</si>
  <si>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</si>
  <si>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</si>
  <si>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</si>
  <si>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</si>
  <si>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</si>
  <si>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</si>
  <si>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>Основное мероприятие "Благоустройство территории муниципального образования"</t>
  </si>
  <si>
    <t xml:space="preserve">955 0503 7400300000 000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</si>
  <si>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</si>
  <si>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</si>
  <si>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</si>
  <si>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</si>
  <si>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</si>
  <si>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</si>
  <si>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>Основное мероприятие "Организация уличного освещения в населенных пунктах"</t>
  </si>
  <si>
    <t xml:space="preserve">955 0503 8000400000 000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</si>
  <si>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</si>
  <si>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</si>
  <si>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</si>
  <si>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</si>
  <si>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</si>
  <si>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955 0800 0000000000 000 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</si>
  <si>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</si>
  <si>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</si>
  <si>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</si>
  <si>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</si>
  <si>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</si>
  <si>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</si>
  <si>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</si>
  <si>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955 1000 0000000000 000 </t>
  </si>
  <si>
    <t xml:space="preserve">955 1001 0000000000 000 </t>
  </si>
  <si>
    <t xml:space="preserve">955 1001 2110000000 000 </t>
  </si>
  <si>
    <t xml:space="preserve">955 1003 0000000000 000 </t>
  </si>
  <si>
    <t>Основное мероприятие "Улучшение жилищных условий молодых граждан (молодых семей)"</t>
  </si>
  <si>
    <t xml:space="preserve">955 1003 7610100000 000 </t>
  </si>
  <si>
    <t xml:space="preserve">955 1100 0000000000 000 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</si>
  <si>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</si>
  <si>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</si>
  <si>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</si>
  <si>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>955 01050000000000500</t>
  </si>
  <si>
    <t>955 01050200000000510</t>
  </si>
  <si>
    <t>955 01050201000000510</t>
  </si>
  <si>
    <t>955 01050201100000510</t>
  </si>
  <si>
    <t>955 01050000000000600</t>
  </si>
  <si>
    <t>955 01050200000000610</t>
  </si>
  <si>
    <t>955 01050201000000610</t>
  </si>
  <si>
    <t>955 01050201100000610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</si>
</sst>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0" xfId="0" applyFont="1" applyAlignment="1">
      <alignment horizontal="left"/>
    </xf>
    <xf numFmtId="0" fontId="11" fillId="0" borderId="0" xfId="0" applyFont="1" applyBorder="1" applyAlignment="1"/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34.28515625" customWidth="1"/>
    <col min="4" max="4" width="21" customWidth="1"/>
    <col min="5" max="6" width="18.7109375" customWidth="1"/>
  </cols>
  <sheetData>
    <row r="1" spans="1:6" ht="15">
      <c r="A1" s="127"/>
      <c r="B1" s="127"/>
      <c r="C1" s="127"/>
      <c r="D1" s="127"/>
      <c r="E1" s="2"/>
      <c r="F1" s="2"/>
    </row>
    <row r="2" spans="1:6" ht="18.2" customHeight="1">
      <c r="A2" s="127" t="s">
        <v>0</v>
      </c>
      <c r="B2" s="127"/>
      <c r="C2" s="127"/>
      <c r="D2" s="12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8" t="s">
        <v>5</v>
      </c>
      <c r="B4" s="128"/>
      <c r="C4" s="128"/>
      <c r="D4" s="12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>
      <c r="A6" s="11" t="s">
        <v>8</v>
      </c>
      <c r="B6" s="129" t="s">
        <v>15</v>
      </c>
      <c r="C6" s="130"/>
      <c r="D6" s="130"/>
      <c r="E6" s="3" t="s">
        <v>9</v>
      </c>
      <c r="F6" s="10" t="s">
        <v>19</v>
      </c>
    </row>
    <row r="7" spans="1:6">
      <c r="A7" s="11" t="s">
        <v>10</v>
      </c>
      <c r="B7" s="131" t="s">
        <v>16</v>
      </c>
      <c r="C7" s="131"/>
      <c r="D7" s="13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27" t="s">
        <v>21</v>
      </c>
      <c r="B10" s="127"/>
      <c r="C10" s="127"/>
      <c r="D10" s="127"/>
      <c r="E10" s="1"/>
      <c r="F10" s="17"/>
    </row>
    <row r="11" spans="1:6" ht="4.1500000000000004" customHeight="1">
      <c r="A11" s="121" t="s">
        <v>22</v>
      </c>
      <c r="B11" s="115" t="s">
        <v>23</v>
      </c>
      <c r="C11" s="115" t="s">
        <v>24</v>
      </c>
      <c r="D11" s="118" t="s">
        <v>25</v>
      </c>
      <c r="E11" s="118" t="s">
        <v>26</v>
      </c>
      <c r="F11" s="124" t="s">
        <v>27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34925371.450000003</v>
      </c>
      <c r="E19" s="28">
        <v>12073286.039999999</v>
      </c>
      <c r="F19" s="27">
        <f>IF(OR(D19="-",IF(E19="-",0,E19)&gt;=IF(D19="-",0,D19)),"-",IF(D19="-",0,D19)-IF(E19="-",0,E19))</f>
        <v>22852085.410000004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15765070</v>
      </c>
      <c r="E21" s="37">
        <v>5396566.3099999996</v>
      </c>
      <c r="F21" s="38">
        <f t="shared" ref="F21:F52" si="0">IF(OR(D21="-",IF(E21="-",0,E21)&gt;=IF(D21="-",0,D21)),"-",IF(D21="-",0,D21)-IF(E21="-",0,E21))</f>
        <v>10368503.690000001</v>
      </c>
    </row>
    <row r="22" spans="1:6">
      <c r="A22" s="34" t="s">
        <v>37</v>
      </c>
      <c r="B22" s="35" t="s">
        <v>32</v>
      </c>
      <c r="C22" s="36" t="s">
        <v>38</v>
      </c>
      <c r="D22" s="37">
        <v>768770</v>
      </c>
      <c r="E22" s="37">
        <v>378195.25</v>
      </c>
      <c r="F22" s="38">
        <f t="shared" si="0"/>
        <v>390574.75</v>
      </c>
    </row>
    <row r="23" spans="1:6">
      <c r="A23" s="34" t="s">
        <v>39</v>
      </c>
      <c r="B23" s="35" t="s">
        <v>32</v>
      </c>
      <c r="C23" s="36" t="s">
        <v>40</v>
      </c>
      <c r="D23" s="37">
        <v>768770</v>
      </c>
      <c r="E23" s="37">
        <v>378195.25</v>
      </c>
      <c r="F23" s="38">
        <f t="shared" si="0"/>
        <v>390574.75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767030</v>
      </c>
      <c r="E24" s="37">
        <v>374765.67</v>
      </c>
      <c r="F24" s="38">
        <f t="shared" si="0"/>
        <v>392264.33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767030</v>
      </c>
      <c r="E25" s="37">
        <v>374595.46</v>
      </c>
      <c r="F25" s="38">
        <f t="shared" si="0"/>
        <v>392434.54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90.21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80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1669.2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1672.4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-3.2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1740</v>
      </c>
      <c r="E31" s="37">
        <v>1760.38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1740</v>
      </c>
      <c r="E32" s="37">
        <v>533.79</v>
      </c>
      <c r="F32" s="38">
        <f t="shared" si="0"/>
        <v>1206.21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1226.5899999999999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785550</v>
      </c>
      <c r="E34" s="37">
        <v>332667.71000000002</v>
      </c>
      <c r="F34" s="38">
        <f t="shared" si="0"/>
        <v>452882.29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785550</v>
      </c>
      <c r="E35" s="37">
        <v>332667.71000000002</v>
      </c>
      <c r="F35" s="38">
        <f t="shared" si="0"/>
        <v>452882.29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264020</v>
      </c>
      <c r="E36" s="37">
        <v>143628.23000000001</v>
      </c>
      <c r="F36" s="38">
        <f t="shared" si="0"/>
        <v>120391.76999999999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4240</v>
      </c>
      <c r="E37" s="37">
        <v>1069.97</v>
      </c>
      <c r="F37" s="38">
        <f t="shared" si="0"/>
        <v>3170.0299999999997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517290</v>
      </c>
      <c r="E38" s="37">
        <v>217707.98</v>
      </c>
      <c r="F38" s="38">
        <f t="shared" si="0"/>
        <v>299582.02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-29738.47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16260</v>
      </c>
      <c r="E40" s="37">
        <v>65000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16260</v>
      </c>
      <c r="E41" s="37">
        <v>65000</v>
      </c>
      <c r="F41" s="38" t="str">
        <f t="shared" si="0"/>
        <v>-</v>
      </c>
    </row>
    <row r="42" spans="1:6">
      <c r="A42" s="34" t="s">
        <v>76</v>
      </c>
      <c r="B42" s="35" t="s">
        <v>32</v>
      </c>
      <c r="C42" s="36" t="s">
        <v>78</v>
      </c>
      <c r="D42" s="37">
        <v>16260</v>
      </c>
      <c r="E42" s="37">
        <v>65000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16260</v>
      </c>
      <c r="E43" s="37">
        <v>65000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9087000</v>
      </c>
      <c r="E44" s="37">
        <v>1806049.84</v>
      </c>
      <c r="F44" s="38">
        <f t="shared" si="0"/>
        <v>7280950.1600000001</v>
      </c>
    </row>
    <row r="45" spans="1:6">
      <c r="A45" s="34" t="s">
        <v>83</v>
      </c>
      <c r="B45" s="35" t="s">
        <v>32</v>
      </c>
      <c r="C45" s="36" t="s">
        <v>84</v>
      </c>
      <c r="D45" s="37">
        <v>52000</v>
      </c>
      <c r="E45" s="37">
        <v>10436.68</v>
      </c>
      <c r="F45" s="38">
        <f t="shared" si="0"/>
        <v>41563.32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52000</v>
      </c>
      <c r="E46" s="37">
        <v>10436.68</v>
      </c>
      <c r="F46" s="38">
        <f t="shared" si="0"/>
        <v>41563.32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52000</v>
      </c>
      <c r="E47" s="37">
        <v>9159.84</v>
      </c>
      <c r="F47" s="38">
        <f t="shared" si="0"/>
        <v>42840.160000000003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1276.8399999999999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9035000</v>
      </c>
      <c r="E49" s="37">
        <v>1795613.16</v>
      </c>
      <c r="F49" s="38">
        <f t="shared" si="0"/>
        <v>7239386.8399999999</v>
      </c>
    </row>
    <row r="50" spans="1:6">
      <c r="A50" s="34" t="s">
        <v>93</v>
      </c>
      <c r="B50" s="35" t="s">
        <v>32</v>
      </c>
      <c r="C50" s="36" t="s">
        <v>94</v>
      </c>
      <c r="D50" s="37">
        <v>4100000</v>
      </c>
      <c r="E50" s="37">
        <v>1337771.3600000001</v>
      </c>
      <c r="F50" s="38">
        <f t="shared" si="0"/>
        <v>2762228.6399999997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4100000</v>
      </c>
      <c r="E51" s="37">
        <v>1337771.3600000001</v>
      </c>
      <c r="F51" s="38">
        <f t="shared" si="0"/>
        <v>2762228.6399999997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4100000</v>
      </c>
      <c r="E52" s="37">
        <v>1322306.8</v>
      </c>
      <c r="F52" s="38">
        <f t="shared" si="0"/>
        <v>2777693.2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14464.56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1000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4935000</v>
      </c>
      <c r="E55" s="37">
        <v>457841.8</v>
      </c>
      <c r="F55" s="38">
        <f t="shared" si="1"/>
        <v>4477158.2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4935000</v>
      </c>
      <c r="E56" s="37">
        <v>457841.8</v>
      </c>
      <c r="F56" s="38">
        <f t="shared" si="1"/>
        <v>4477158.2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4935000</v>
      </c>
      <c r="E57" s="37">
        <v>436272.84</v>
      </c>
      <c r="F57" s="38">
        <f t="shared" si="1"/>
        <v>4498727.16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21951.96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-383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5050</v>
      </c>
      <c r="E60" s="37">
        <v>1050</v>
      </c>
      <c r="F60" s="38">
        <f t="shared" si="1"/>
        <v>4000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5050</v>
      </c>
      <c r="E61" s="37">
        <v>1050</v>
      </c>
      <c r="F61" s="38">
        <f t="shared" si="1"/>
        <v>4000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5050</v>
      </c>
      <c r="E62" s="37">
        <v>1050</v>
      </c>
      <c r="F62" s="38">
        <f t="shared" si="1"/>
        <v>4000</v>
      </c>
    </row>
    <row r="63" spans="1:6" ht="67.5">
      <c r="A63" s="34" t="s">
        <v>117</v>
      </c>
      <c r="B63" s="35" t="s">
        <v>32</v>
      </c>
      <c r="C63" s="36" t="s">
        <v>119</v>
      </c>
      <c r="D63" s="37">
        <v>5050</v>
      </c>
      <c r="E63" s="37">
        <v>1050</v>
      </c>
      <c r="F63" s="38">
        <f t="shared" si="1"/>
        <v>4000</v>
      </c>
    </row>
    <row r="64" spans="1:6" ht="33.75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294.45</v>
      </c>
      <c r="F64" s="38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294.45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294.45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294.45</v>
      </c>
      <c r="F67" s="38" t="str">
        <f t="shared" si="1"/>
        <v>-</v>
      </c>
    </row>
    <row r="68" spans="1:6" ht="56.25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294.45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5083100</v>
      </c>
      <c r="E69" s="37">
        <v>2803884.06</v>
      </c>
      <c r="F69" s="38">
        <f t="shared" si="1"/>
        <v>2279215.94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4893100</v>
      </c>
      <c r="E70" s="37">
        <v>2719979.08</v>
      </c>
      <c r="F70" s="38">
        <f t="shared" si="1"/>
        <v>2173120.92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4893100</v>
      </c>
      <c r="E71" s="37">
        <v>2719979.08</v>
      </c>
      <c r="F71" s="38">
        <f t="shared" si="1"/>
        <v>2173120.92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4893100</v>
      </c>
      <c r="E72" s="37">
        <v>2719979.08</v>
      </c>
      <c r="F72" s="38">
        <f t="shared" si="1"/>
        <v>2173120.92</v>
      </c>
    </row>
    <row r="73" spans="1:6" ht="56.25">
      <c r="A73" s="34" t="s">
        <v>138</v>
      </c>
      <c r="B73" s="35" t="s">
        <v>32</v>
      </c>
      <c r="C73" s="36" t="s">
        <v>139</v>
      </c>
      <c r="D73" s="37">
        <v>4030000</v>
      </c>
      <c r="E73" s="37">
        <v>2370000</v>
      </c>
      <c r="F73" s="38">
        <f t="shared" si="1"/>
        <v>1660000</v>
      </c>
    </row>
    <row r="74" spans="1:6" ht="45">
      <c r="A74" s="34" t="s">
        <v>140</v>
      </c>
      <c r="B74" s="35" t="s">
        <v>32</v>
      </c>
      <c r="C74" s="36" t="s">
        <v>141</v>
      </c>
      <c r="D74" s="37">
        <v>863100</v>
      </c>
      <c r="E74" s="37">
        <v>349979.08</v>
      </c>
      <c r="F74" s="38">
        <f t="shared" si="1"/>
        <v>513120.92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190000</v>
      </c>
      <c r="E75" s="37">
        <v>83904.98</v>
      </c>
      <c r="F75" s="38">
        <f t="shared" si="1"/>
        <v>106095.02</v>
      </c>
    </row>
    <row r="76" spans="1:6" ht="67.5">
      <c r="A76" s="39" t="s">
        <v>144</v>
      </c>
      <c r="B76" s="35" t="s">
        <v>32</v>
      </c>
      <c r="C76" s="36" t="s">
        <v>145</v>
      </c>
      <c r="D76" s="37">
        <v>190000</v>
      </c>
      <c r="E76" s="37">
        <v>83904.98</v>
      </c>
      <c r="F76" s="38">
        <f t="shared" si="1"/>
        <v>106095.02</v>
      </c>
    </row>
    <row r="77" spans="1:6" ht="67.5">
      <c r="A77" s="34" t="s">
        <v>146</v>
      </c>
      <c r="B77" s="35" t="s">
        <v>32</v>
      </c>
      <c r="C77" s="36" t="s">
        <v>147</v>
      </c>
      <c r="D77" s="37">
        <v>190000</v>
      </c>
      <c r="E77" s="37">
        <v>83904.98</v>
      </c>
      <c r="F77" s="38">
        <f t="shared" si="1"/>
        <v>106095.02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19340</v>
      </c>
      <c r="E78" s="37">
        <v>9425</v>
      </c>
      <c r="F78" s="38">
        <f t="shared" si="1"/>
        <v>9915</v>
      </c>
    </row>
    <row r="79" spans="1:6">
      <c r="A79" s="34" t="s">
        <v>150</v>
      </c>
      <c r="B79" s="35" t="s">
        <v>32</v>
      </c>
      <c r="C79" s="36" t="s">
        <v>151</v>
      </c>
      <c r="D79" s="37">
        <v>19340</v>
      </c>
      <c r="E79" s="37">
        <v>9425</v>
      </c>
      <c r="F79" s="38">
        <f t="shared" si="1"/>
        <v>9915</v>
      </c>
    </row>
    <row r="80" spans="1:6">
      <c r="A80" s="34" t="s">
        <v>152</v>
      </c>
      <c r="B80" s="35" t="s">
        <v>32</v>
      </c>
      <c r="C80" s="36" t="s">
        <v>153</v>
      </c>
      <c r="D80" s="37">
        <v>19340</v>
      </c>
      <c r="E80" s="37">
        <v>9425</v>
      </c>
      <c r="F80" s="38">
        <f t="shared" si="1"/>
        <v>9915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19340</v>
      </c>
      <c r="E81" s="37">
        <v>9425</v>
      </c>
      <c r="F81" s="38">
        <f t="shared" si="1"/>
        <v>9915</v>
      </c>
    </row>
    <row r="82" spans="1:6">
      <c r="A82" s="34" t="s">
        <v>156</v>
      </c>
      <c r="B82" s="35" t="s">
        <v>32</v>
      </c>
      <c r="C82" s="36" t="s">
        <v>157</v>
      </c>
      <c r="D82" s="37">
        <v>19160301.449999999</v>
      </c>
      <c r="E82" s="37">
        <v>6676719.7300000004</v>
      </c>
      <c r="F82" s="38">
        <f t="shared" si="1"/>
        <v>12483581.719999999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19162267.559999999</v>
      </c>
      <c r="E83" s="37">
        <v>6678685.8399999999</v>
      </c>
      <c r="F83" s="38">
        <f t="shared" si="1"/>
        <v>12483581.719999999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8782430</v>
      </c>
      <c r="E84" s="37">
        <v>3027330</v>
      </c>
      <c r="F84" s="38">
        <f t="shared" si="1"/>
        <v>5755100</v>
      </c>
    </row>
    <row r="85" spans="1:6" ht="67.5">
      <c r="A85" s="39" t="s">
        <v>162</v>
      </c>
      <c r="B85" s="35" t="s">
        <v>32</v>
      </c>
      <c r="C85" s="36" t="s">
        <v>163</v>
      </c>
      <c r="D85" s="37">
        <v>394100</v>
      </c>
      <c r="E85" s="37" t="s">
        <v>47</v>
      </c>
      <c r="F85" s="38">
        <f t="shared" ref="F85:F101" si="2">IF(OR(D85="-",IF(E85="-",0,E85)&gt;=IF(D85="-",0,D85)),"-",IF(D85="-",0,D85)-IF(E85="-",0,E85))</f>
        <v>394100</v>
      </c>
    </row>
    <row r="86" spans="1:6" ht="78.75">
      <c r="A86" s="39" t="s">
        <v>164</v>
      </c>
      <c r="B86" s="35" t="s">
        <v>32</v>
      </c>
      <c r="C86" s="36" t="s">
        <v>165</v>
      </c>
      <c r="D86" s="37">
        <v>394100</v>
      </c>
      <c r="E86" s="37" t="s">
        <v>47</v>
      </c>
      <c r="F86" s="38">
        <f t="shared" si="2"/>
        <v>394100</v>
      </c>
    </row>
    <row r="87" spans="1:6">
      <c r="A87" s="34" t="s">
        <v>166</v>
      </c>
      <c r="B87" s="35" t="s">
        <v>32</v>
      </c>
      <c r="C87" s="36" t="s">
        <v>167</v>
      </c>
      <c r="D87" s="37">
        <v>8388330</v>
      </c>
      <c r="E87" s="37">
        <v>3027330</v>
      </c>
      <c r="F87" s="38">
        <f t="shared" si="2"/>
        <v>5361000</v>
      </c>
    </row>
    <row r="88" spans="1:6">
      <c r="A88" s="34" t="s">
        <v>168</v>
      </c>
      <c r="B88" s="35" t="s">
        <v>32</v>
      </c>
      <c r="C88" s="36" t="s">
        <v>169</v>
      </c>
      <c r="D88" s="37">
        <v>8388330</v>
      </c>
      <c r="E88" s="37">
        <v>3027330</v>
      </c>
      <c r="F88" s="38">
        <f t="shared" si="2"/>
        <v>5361000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138100</v>
      </c>
      <c r="E89" s="37">
        <v>69550</v>
      </c>
      <c r="F89" s="38">
        <f t="shared" si="2"/>
        <v>68550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137100</v>
      </c>
      <c r="E92" s="37">
        <v>68550</v>
      </c>
      <c r="F92" s="38">
        <f t="shared" si="2"/>
        <v>68550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137100</v>
      </c>
      <c r="E93" s="37">
        <v>68550</v>
      </c>
      <c r="F93" s="38">
        <f t="shared" si="2"/>
        <v>68550</v>
      </c>
    </row>
    <row r="94" spans="1:6">
      <c r="A94" s="34" t="s">
        <v>180</v>
      </c>
      <c r="B94" s="35" t="s">
        <v>32</v>
      </c>
      <c r="C94" s="36" t="s">
        <v>181</v>
      </c>
      <c r="D94" s="37">
        <v>10241737.560000001</v>
      </c>
      <c r="E94" s="37">
        <v>3581805.84</v>
      </c>
      <c r="F94" s="38">
        <f t="shared" si="2"/>
        <v>6659931.7200000007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10241737.560000001</v>
      </c>
      <c r="E95" s="37">
        <v>3581805.84</v>
      </c>
      <c r="F95" s="38">
        <f t="shared" si="2"/>
        <v>6659931.7200000007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10241737.560000001</v>
      </c>
      <c r="E96" s="37">
        <v>3581805.84</v>
      </c>
      <c r="F96" s="38">
        <f t="shared" si="2"/>
        <v>6659931.7200000007</v>
      </c>
    </row>
    <row r="97" spans="1:6" ht="45">
      <c r="A97" s="34" t="s">
        <v>186</v>
      </c>
      <c r="B97" s="35" t="s">
        <v>32</v>
      </c>
      <c r="C97" s="36" t="s">
        <v>187</v>
      </c>
      <c r="D97" s="37">
        <v>4524300</v>
      </c>
      <c r="E97" s="37">
        <v>3500000</v>
      </c>
      <c r="F97" s="38">
        <f t="shared" si="2"/>
        <v>1024300</v>
      </c>
    </row>
    <row r="98" spans="1:6" ht="146.25">
      <c r="A98" s="39" t="s">
        <v>188</v>
      </c>
      <c r="B98" s="35" t="s">
        <v>32</v>
      </c>
      <c r="C98" s="36" t="s">
        <v>189</v>
      </c>
      <c r="D98" s="37">
        <v>5717437.5599999996</v>
      </c>
      <c r="E98" s="37">
        <v>81805.84</v>
      </c>
      <c r="F98" s="38">
        <f t="shared" si="2"/>
        <v>5635631.7199999997</v>
      </c>
    </row>
    <row r="99" spans="1:6" ht="33.75">
      <c r="A99" s="34" t="s">
        <v>190</v>
      </c>
      <c r="B99" s="35" t="s">
        <v>32</v>
      </c>
      <c r="C99" s="36" t="s">
        <v>191</v>
      </c>
      <c r="D99" s="37">
        <v>-1966.11</v>
      </c>
      <c r="E99" s="37">
        <v>-1966.11</v>
      </c>
      <c r="F99" s="38" t="str">
        <f t="shared" si="2"/>
        <v>-</v>
      </c>
    </row>
    <row r="100" spans="1:6" ht="45">
      <c r="A100" s="34" t="s">
        <v>192</v>
      </c>
      <c r="B100" s="35" t="s">
        <v>32</v>
      </c>
      <c r="C100" s="36" t="s">
        <v>193</v>
      </c>
      <c r="D100" s="37">
        <v>-1966.11</v>
      </c>
      <c r="E100" s="37">
        <v>-1966.11</v>
      </c>
      <c r="F100" s="38" t="str">
        <f t="shared" si="2"/>
        <v>-</v>
      </c>
    </row>
    <row r="101" spans="1:6" ht="45">
      <c r="A101" s="34" t="s">
        <v>194</v>
      </c>
      <c r="B101" s="35" t="s">
        <v>32</v>
      </c>
      <c r="C101" s="36" t="s">
        <v>195</v>
      </c>
      <c r="D101" s="37">
        <v>-1966.11</v>
      </c>
      <c r="E101" s="37">
        <v>-1966.11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56999999999999995" right="0.19" top="0.38" bottom="0.2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31.140625" customWidth="1"/>
    <col min="4" max="4" width="18.85546875" customWidth="1"/>
    <col min="5" max="6" width="18.7109375" customWidth="1"/>
    <col min="257" max="257" width="45.7109375" customWidth="1"/>
    <col min="258" max="258" width="4.28515625" customWidth="1"/>
    <col min="259" max="259" width="31.140625" customWidth="1"/>
    <col min="260" max="260" width="18.85546875" customWidth="1"/>
    <col min="261" max="262" width="18.7109375" customWidth="1"/>
    <col min="513" max="513" width="45.7109375" customWidth="1"/>
    <col min="514" max="514" width="4.28515625" customWidth="1"/>
    <col min="515" max="515" width="31.140625" customWidth="1"/>
    <col min="516" max="516" width="18.85546875" customWidth="1"/>
    <col min="517" max="518" width="18.7109375" customWidth="1"/>
    <col min="769" max="769" width="45.7109375" customWidth="1"/>
    <col min="770" max="770" width="4.28515625" customWidth="1"/>
    <col min="771" max="771" width="31.140625" customWidth="1"/>
    <col min="772" max="772" width="18.85546875" customWidth="1"/>
    <col min="773" max="774" width="18.7109375" customWidth="1"/>
    <col min="1025" max="1025" width="45.7109375" customWidth="1"/>
    <col min="1026" max="1026" width="4.28515625" customWidth="1"/>
    <col min="1027" max="1027" width="31.140625" customWidth="1"/>
    <col min="1028" max="1028" width="18.85546875" customWidth="1"/>
    <col min="1029" max="1030" width="18.7109375" customWidth="1"/>
    <col min="1281" max="1281" width="45.7109375" customWidth="1"/>
    <col min="1282" max="1282" width="4.28515625" customWidth="1"/>
    <col min="1283" max="1283" width="31.140625" customWidth="1"/>
    <col min="1284" max="1284" width="18.85546875" customWidth="1"/>
    <col min="1285" max="1286" width="18.7109375" customWidth="1"/>
    <col min="1537" max="1537" width="45.7109375" customWidth="1"/>
    <col min="1538" max="1538" width="4.28515625" customWidth="1"/>
    <col min="1539" max="1539" width="31.140625" customWidth="1"/>
    <col min="1540" max="1540" width="18.85546875" customWidth="1"/>
    <col min="1541" max="1542" width="18.7109375" customWidth="1"/>
    <col min="1793" max="1793" width="45.7109375" customWidth="1"/>
    <col min="1794" max="1794" width="4.28515625" customWidth="1"/>
    <col min="1795" max="1795" width="31.140625" customWidth="1"/>
    <col min="1796" max="1796" width="18.85546875" customWidth="1"/>
    <col min="1797" max="1798" width="18.7109375" customWidth="1"/>
    <col min="2049" max="2049" width="45.7109375" customWidth="1"/>
    <col min="2050" max="2050" width="4.28515625" customWidth="1"/>
    <col min="2051" max="2051" width="31.140625" customWidth="1"/>
    <col min="2052" max="2052" width="18.85546875" customWidth="1"/>
    <col min="2053" max="2054" width="18.7109375" customWidth="1"/>
    <col min="2305" max="2305" width="45.7109375" customWidth="1"/>
    <col min="2306" max="2306" width="4.28515625" customWidth="1"/>
    <col min="2307" max="2307" width="31.140625" customWidth="1"/>
    <col min="2308" max="2308" width="18.85546875" customWidth="1"/>
    <col min="2309" max="2310" width="18.7109375" customWidth="1"/>
    <col min="2561" max="2561" width="45.7109375" customWidth="1"/>
    <col min="2562" max="2562" width="4.28515625" customWidth="1"/>
    <col min="2563" max="2563" width="31.140625" customWidth="1"/>
    <col min="2564" max="2564" width="18.85546875" customWidth="1"/>
    <col min="2565" max="2566" width="18.7109375" customWidth="1"/>
    <col min="2817" max="2817" width="45.7109375" customWidth="1"/>
    <col min="2818" max="2818" width="4.28515625" customWidth="1"/>
    <col min="2819" max="2819" width="31.140625" customWidth="1"/>
    <col min="2820" max="2820" width="18.85546875" customWidth="1"/>
    <col min="2821" max="2822" width="18.7109375" customWidth="1"/>
    <col min="3073" max="3073" width="45.7109375" customWidth="1"/>
    <col min="3074" max="3074" width="4.28515625" customWidth="1"/>
    <col min="3075" max="3075" width="31.140625" customWidth="1"/>
    <col min="3076" max="3076" width="18.85546875" customWidth="1"/>
    <col min="3077" max="3078" width="18.7109375" customWidth="1"/>
    <col min="3329" max="3329" width="45.7109375" customWidth="1"/>
    <col min="3330" max="3330" width="4.28515625" customWidth="1"/>
    <col min="3331" max="3331" width="31.140625" customWidth="1"/>
    <col min="3332" max="3332" width="18.85546875" customWidth="1"/>
    <col min="3333" max="3334" width="18.7109375" customWidth="1"/>
    <col min="3585" max="3585" width="45.7109375" customWidth="1"/>
    <col min="3586" max="3586" width="4.28515625" customWidth="1"/>
    <col min="3587" max="3587" width="31.140625" customWidth="1"/>
    <col min="3588" max="3588" width="18.85546875" customWidth="1"/>
    <col min="3589" max="3590" width="18.7109375" customWidth="1"/>
    <col min="3841" max="3841" width="45.7109375" customWidth="1"/>
    <col min="3842" max="3842" width="4.28515625" customWidth="1"/>
    <col min="3843" max="3843" width="31.140625" customWidth="1"/>
    <col min="3844" max="3844" width="18.85546875" customWidth="1"/>
    <col min="3845" max="3846" width="18.7109375" customWidth="1"/>
    <col min="4097" max="4097" width="45.7109375" customWidth="1"/>
    <col min="4098" max="4098" width="4.28515625" customWidth="1"/>
    <col min="4099" max="4099" width="31.140625" customWidth="1"/>
    <col min="4100" max="4100" width="18.85546875" customWidth="1"/>
    <col min="4101" max="4102" width="18.7109375" customWidth="1"/>
    <col min="4353" max="4353" width="45.7109375" customWidth="1"/>
    <col min="4354" max="4354" width="4.28515625" customWidth="1"/>
    <col min="4355" max="4355" width="31.140625" customWidth="1"/>
    <col min="4356" max="4356" width="18.85546875" customWidth="1"/>
    <col min="4357" max="4358" width="18.7109375" customWidth="1"/>
    <col min="4609" max="4609" width="45.7109375" customWidth="1"/>
    <col min="4610" max="4610" width="4.28515625" customWidth="1"/>
    <col min="4611" max="4611" width="31.140625" customWidth="1"/>
    <col min="4612" max="4612" width="18.85546875" customWidth="1"/>
    <col min="4613" max="4614" width="18.7109375" customWidth="1"/>
    <col min="4865" max="4865" width="45.7109375" customWidth="1"/>
    <col min="4866" max="4866" width="4.28515625" customWidth="1"/>
    <col min="4867" max="4867" width="31.140625" customWidth="1"/>
    <col min="4868" max="4868" width="18.85546875" customWidth="1"/>
    <col min="4869" max="4870" width="18.7109375" customWidth="1"/>
    <col min="5121" max="5121" width="45.7109375" customWidth="1"/>
    <col min="5122" max="5122" width="4.28515625" customWidth="1"/>
    <col min="5123" max="5123" width="31.140625" customWidth="1"/>
    <col min="5124" max="5124" width="18.85546875" customWidth="1"/>
    <col min="5125" max="5126" width="18.7109375" customWidth="1"/>
    <col min="5377" max="5377" width="45.7109375" customWidth="1"/>
    <col min="5378" max="5378" width="4.28515625" customWidth="1"/>
    <col min="5379" max="5379" width="31.140625" customWidth="1"/>
    <col min="5380" max="5380" width="18.85546875" customWidth="1"/>
    <col min="5381" max="5382" width="18.7109375" customWidth="1"/>
    <col min="5633" max="5633" width="45.7109375" customWidth="1"/>
    <col min="5634" max="5634" width="4.28515625" customWidth="1"/>
    <col min="5635" max="5635" width="31.140625" customWidth="1"/>
    <col min="5636" max="5636" width="18.85546875" customWidth="1"/>
    <col min="5637" max="5638" width="18.7109375" customWidth="1"/>
    <col min="5889" max="5889" width="45.7109375" customWidth="1"/>
    <col min="5890" max="5890" width="4.28515625" customWidth="1"/>
    <col min="5891" max="5891" width="31.140625" customWidth="1"/>
    <col min="5892" max="5892" width="18.85546875" customWidth="1"/>
    <col min="5893" max="5894" width="18.7109375" customWidth="1"/>
    <col min="6145" max="6145" width="45.7109375" customWidth="1"/>
    <col min="6146" max="6146" width="4.28515625" customWidth="1"/>
    <col min="6147" max="6147" width="31.140625" customWidth="1"/>
    <col min="6148" max="6148" width="18.85546875" customWidth="1"/>
    <col min="6149" max="6150" width="18.7109375" customWidth="1"/>
    <col min="6401" max="6401" width="45.7109375" customWidth="1"/>
    <col min="6402" max="6402" width="4.28515625" customWidth="1"/>
    <col min="6403" max="6403" width="31.140625" customWidth="1"/>
    <col min="6404" max="6404" width="18.85546875" customWidth="1"/>
    <col min="6405" max="6406" width="18.7109375" customWidth="1"/>
    <col min="6657" max="6657" width="45.7109375" customWidth="1"/>
    <col min="6658" max="6658" width="4.28515625" customWidth="1"/>
    <col min="6659" max="6659" width="31.140625" customWidth="1"/>
    <col min="6660" max="6660" width="18.85546875" customWidth="1"/>
    <col min="6661" max="6662" width="18.7109375" customWidth="1"/>
    <col min="6913" max="6913" width="45.7109375" customWidth="1"/>
    <col min="6914" max="6914" width="4.28515625" customWidth="1"/>
    <col min="6915" max="6915" width="31.140625" customWidth="1"/>
    <col min="6916" max="6916" width="18.85546875" customWidth="1"/>
    <col min="6917" max="6918" width="18.7109375" customWidth="1"/>
    <col min="7169" max="7169" width="45.7109375" customWidth="1"/>
    <col min="7170" max="7170" width="4.28515625" customWidth="1"/>
    <col min="7171" max="7171" width="31.140625" customWidth="1"/>
    <col min="7172" max="7172" width="18.85546875" customWidth="1"/>
    <col min="7173" max="7174" width="18.7109375" customWidth="1"/>
    <col min="7425" max="7425" width="45.7109375" customWidth="1"/>
    <col min="7426" max="7426" width="4.28515625" customWidth="1"/>
    <col min="7427" max="7427" width="31.140625" customWidth="1"/>
    <col min="7428" max="7428" width="18.85546875" customWidth="1"/>
    <col min="7429" max="7430" width="18.7109375" customWidth="1"/>
    <col min="7681" max="7681" width="45.7109375" customWidth="1"/>
    <col min="7682" max="7682" width="4.28515625" customWidth="1"/>
    <col min="7683" max="7683" width="31.140625" customWidth="1"/>
    <col min="7684" max="7684" width="18.85546875" customWidth="1"/>
    <col min="7685" max="7686" width="18.7109375" customWidth="1"/>
    <col min="7937" max="7937" width="45.7109375" customWidth="1"/>
    <col min="7938" max="7938" width="4.28515625" customWidth="1"/>
    <col min="7939" max="7939" width="31.140625" customWidth="1"/>
    <col min="7940" max="7940" width="18.85546875" customWidth="1"/>
    <col min="7941" max="7942" width="18.7109375" customWidth="1"/>
    <col min="8193" max="8193" width="45.7109375" customWidth="1"/>
    <col min="8194" max="8194" width="4.28515625" customWidth="1"/>
    <col min="8195" max="8195" width="31.140625" customWidth="1"/>
    <col min="8196" max="8196" width="18.85546875" customWidth="1"/>
    <col min="8197" max="8198" width="18.7109375" customWidth="1"/>
    <col min="8449" max="8449" width="45.7109375" customWidth="1"/>
    <col min="8450" max="8450" width="4.28515625" customWidth="1"/>
    <col min="8451" max="8451" width="31.140625" customWidth="1"/>
    <col min="8452" max="8452" width="18.85546875" customWidth="1"/>
    <col min="8453" max="8454" width="18.7109375" customWidth="1"/>
    <col min="8705" max="8705" width="45.7109375" customWidth="1"/>
    <col min="8706" max="8706" width="4.28515625" customWidth="1"/>
    <col min="8707" max="8707" width="31.140625" customWidth="1"/>
    <col min="8708" max="8708" width="18.85546875" customWidth="1"/>
    <col min="8709" max="8710" width="18.7109375" customWidth="1"/>
    <col min="8961" max="8961" width="45.7109375" customWidth="1"/>
    <col min="8962" max="8962" width="4.28515625" customWidth="1"/>
    <col min="8963" max="8963" width="31.140625" customWidth="1"/>
    <col min="8964" max="8964" width="18.85546875" customWidth="1"/>
    <col min="8965" max="8966" width="18.7109375" customWidth="1"/>
    <col min="9217" max="9217" width="45.7109375" customWidth="1"/>
    <col min="9218" max="9218" width="4.28515625" customWidth="1"/>
    <col min="9219" max="9219" width="31.140625" customWidth="1"/>
    <col min="9220" max="9220" width="18.85546875" customWidth="1"/>
    <col min="9221" max="9222" width="18.7109375" customWidth="1"/>
    <col min="9473" max="9473" width="45.7109375" customWidth="1"/>
    <col min="9474" max="9474" width="4.28515625" customWidth="1"/>
    <col min="9475" max="9475" width="31.140625" customWidth="1"/>
    <col min="9476" max="9476" width="18.85546875" customWidth="1"/>
    <col min="9477" max="9478" width="18.7109375" customWidth="1"/>
    <col min="9729" max="9729" width="45.7109375" customWidth="1"/>
    <col min="9730" max="9730" width="4.28515625" customWidth="1"/>
    <col min="9731" max="9731" width="31.140625" customWidth="1"/>
    <col min="9732" max="9732" width="18.85546875" customWidth="1"/>
    <col min="9733" max="9734" width="18.7109375" customWidth="1"/>
    <col min="9985" max="9985" width="45.7109375" customWidth="1"/>
    <col min="9986" max="9986" width="4.28515625" customWidth="1"/>
    <col min="9987" max="9987" width="31.140625" customWidth="1"/>
    <col min="9988" max="9988" width="18.85546875" customWidth="1"/>
    <col min="9989" max="9990" width="18.7109375" customWidth="1"/>
    <col min="10241" max="10241" width="45.7109375" customWidth="1"/>
    <col min="10242" max="10242" width="4.28515625" customWidth="1"/>
    <col min="10243" max="10243" width="31.140625" customWidth="1"/>
    <col min="10244" max="10244" width="18.85546875" customWidth="1"/>
    <col min="10245" max="10246" width="18.7109375" customWidth="1"/>
    <col min="10497" max="10497" width="45.7109375" customWidth="1"/>
    <col min="10498" max="10498" width="4.28515625" customWidth="1"/>
    <col min="10499" max="10499" width="31.140625" customWidth="1"/>
    <col min="10500" max="10500" width="18.85546875" customWidth="1"/>
    <col min="10501" max="10502" width="18.7109375" customWidth="1"/>
    <col min="10753" max="10753" width="45.7109375" customWidth="1"/>
    <col min="10754" max="10754" width="4.28515625" customWidth="1"/>
    <col min="10755" max="10755" width="31.140625" customWidth="1"/>
    <col min="10756" max="10756" width="18.85546875" customWidth="1"/>
    <col min="10757" max="10758" width="18.7109375" customWidth="1"/>
    <col min="11009" max="11009" width="45.7109375" customWidth="1"/>
    <col min="11010" max="11010" width="4.28515625" customWidth="1"/>
    <col min="11011" max="11011" width="31.140625" customWidth="1"/>
    <col min="11012" max="11012" width="18.85546875" customWidth="1"/>
    <col min="11013" max="11014" width="18.7109375" customWidth="1"/>
    <col min="11265" max="11265" width="45.7109375" customWidth="1"/>
    <col min="11266" max="11266" width="4.28515625" customWidth="1"/>
    <col min="11267" max="11267" width="31.140625" customWidth="1"/>
    <col min="11268" max="11268" width="18.85546875" customWidth="1"/>
    <col min="11269" max="11270" width="18.7109375" customWidth="1"/>
    <col min="11521" max="11521" width="45.7109375" customWidth="1"/>
    <col min="11522" max="11522" width="4.28515625" customWidth="1"/>
    <col min="11523" max="11523" width="31.140625" customWidth="1"/>
    <col min="11524" max="11524" width="18.85546875" customWidth="1"/>
    <col min="11525" max="11526" width="18.7109375" customWidth="1"/>
    <col min="11777" max="11777" width="45.7109375" customWidth="1"/>
    <col min="11778" max="11778" width="4.28515625" customWidth="1"/>
    <col min="11779" max="11779" width="31.140625" customWidth="1"/>
    <col min="11780" max="11780" width="18.85546875" customWidth="1"/>
    <col min="11781" max="11782" width="18.7109375" customWidth="1"/>
    <col min="12033" max="12033" width="45.7109375" customWidth="1"/>
    <col min="12034" max="12034" width="4.28515625" customWidth="1"/>
    <col min="12035" max="12035" width="31.140625" customWidth="1"/>
    <col min="12036" max="12036" width="18.85546875" customWidth="1"/>
    <col min="12037" max="12038" width="18.7109375" customWidth="1"/>
    <col min="12289" max="12289" width="45.7109375" customWidth="1"/>
    <col min="12290" max="12290" width="4.28515625" customWidth="1"/>
    <col min="12291" max="12291" width="31.140625" customWidth="1"/>
    <col min="12292" max="12292" width="18.85546875" customWidth="1"/>
    <col min="12293" max="12294" width="18.7109375" customWidth="1"/>
    <col min="12545" max="12545" width="45.7109375" customWidth="1"/>
    <col min="12546" max="12546" width="4.28515625" customWidth="1"/>
    <col min="12547" max="12547" width="31.140625" customWidth="1"/>
    <col min="12548" max="12548" width="18.85546875" customWidth="1"/>
    <col min="12549" max="12550" width="18.7109375" customWidth="1"/>
    <col min="12801" max="12801" width="45.7109375" customWidth="1"/>
    <col min="12802" max="12802" width="4.28515625" customWidth="1"/>
    <col min="12803" max="12803" width="31.140625" customWidth="1"/>
    <col min="12804" max="12804" width="18.85546875" customWidth="1"/>
    <col min="12805" max="12806" width="18.7109375" customWidth="1"/>
    <col min="13057" max="13057" width="45.7109375" customWidth="1"/>
    <col min="13058" max="13058" width="4.28515625" customWidth="1"/>
    <col min="13059" max="13059" width="31.140625" customWidth="1"/>
    <col min="13060" max="13060" width="18.85546875" customWidth="1"/>
    <col min="13061" max="13062" width="18.7109375" customWidth="1"/>
    <col min="13313" max="13313" width="45.7109375" customWidth="1"/>
    <col min="13314" max="13314" width="4.28515625" customWidth="1"/>
    <col min="13315" max="13315" width="31.140625" customWidth="1"/>
    <col min="13316" max="13316" width="18.85546875" customWidth="1"/>
    <col min="13317" max="13318" width="18.7109375" customWidth="1"/>
    <col min="13569" max="13569" width="45.7109375" customWidth="1"/>
    <col min="13570" max="13570" width="4.28515625" customWidth="1"/>
    <col min="13571" max="13571" width="31.140625" customWidth="1"/>
    <col min="13572" max="13572" width="18.85546875" customWidth="1"/>
    <col min="13573" max="13574" width="18.7109375" customWidth="1"/>
    <col min="13825" max="13825" width="45.7109375" customWidth="1"/>
    <col min="13826" max="13826" width="4.28515625" customWidth="1"/>
    <col min="13827" max="13827" width="31.140625" customWidth="1"/>
    <col min="13828" max="13828" width="18.85546875" customWidth="1"/>
    <col min="13829" max="13830" width="18.7109375" customWidth="1"/>
    <col min="14081" max="14081" width="45.7109375" customWidth="1"/>
    <col min="14082" max="14082" width="4.28515625" customWidth="1"/>
    <col min="14083" max="14083" width="31.140625" customWidth="1"/>
    <col min="14084" max="14084" width="18.85546875" customWidth="1"/>
    <col min="14085" max="14086" width="18.7109375" customWidth="1"/>
    <col min="14337" max="14337" width="45.7109375" customWidth="1"/>
    <col min="14338" max="14338" width="4.28515625" customWidth="1"/>
    <col min="14339" max="14339" width="31.140625" customWidth="1"/>
    <col min="14340" max="14340" width="18.85546875" customWidth="1"/>
    <col min="14341" max="14342" width="18.7109375" customWidth="1"/>
    <col min="14593" max="14593" width="45.7109375" customWidth="1"/>
    <col min="14594" max="14594" width="4.28515625" customWidth="1"/>
    <col min="14595" max="14595" width="31.140625" customWidth="1"/>
    <col min="14596" max="14596" width="18.85546875" customWidth="1"/>
    <col min="14597" max="14598" width="18.7109375" customWidth="1"/>
    <col min="14849" max="14849" width="45.7109375" customWidth="1"/>
    <col min="14850" max="14850" width="4.28515625" customWidth="1"/>
    <col min="14851" max="14851" width="31.140625" customWidth="1"/>
    <col min="14852" max="14852" width="18.85546875" customWidth="1"/>
    <col min="14853" max="14854" width="18.7109375" customWidth="1"/>
    <col min="15105" max="15105" width="45.7109375" customWidth="1"/>
    <col min="15106" max="15106" width="4.28515625" customWidth="1"/>
    <col min="15107" max="15107" width="31.140625" customWidth="1"/>
    <col min="15108" max="15108" width="18.85546875" customWidth="1"/>
    <col min="15109" max="15110" width="18.7109375" customWidth="1"/>
    <col min="15361" max="15361" width="45.7109375" customWidth="1"/>
    <col min="15362" max="15362" width="4.28515625" customWidth="1"/>
    <col min="15363" max="15363" width="31.140625" customWidth="1"/>
    <col min="15364" max="15364" width="18.85546875" customWidth="1"/>
    <col min="15365" max="15366" width="18.7109375" customWidth="1"/>
    <col min="15617" max="15617" width="45.7109375" customWidth="1"/>
    <col min="15618" max="15618" width="4.28515625" customWidth="1"/>
    <col min="15619" max="15619" width="31.140625" customWidth="1"/>
    <col min="15620" max="15620" width="18.85546875" customWidth="1"/>
    <col min="15621" max="15622" width="18.7109375" customWidth="1"/>
    <col min="15873" max="15873" width="45.7109375" customWidth="1"/>
    <col min="15874" max="15874" width="4.28515625" customWidth="1"/>
    <col min="15875" max="15875" width="31.140625" customWidth="1"/>
    <col min="15876" max="15876" width="18.85546875" customWidth="1"/>
    <col min="15877" max="15878" width="18.7109375" customWidth="1"/>
    <col min="16129" max="16129" width="45.7109375" customWidth="1"/>
    <col min="16130" max="16130" width="4.28515625" customWidth="1"/>
    <col min="16131" max="16131" width="31.140625" customWidth="1"/>
    <col min="16132" max="16132" width="18.85546875" customWidth="1"/>
    <col min="16133" max="16134" width="18.7109375" customWidth="1"/>
  </cols>
  <sheetData>
    <row r="2" spans="1:6" ht="15" customHeight="1">
      <c r="A2" s="127" t="s">
        <v>196</v>
      </c>
      <c r="B2" s="127"/>
      <c r="C2" s="127"/>
      <c r="D2" s="127"/>
      <c r="E2" s="80"/>
      <c r="F2" s="13" t="s">
        <v>197</v>
      </c>
    </row>
    <row r="3" spans="1:6" ht="13.5" customHeight="1" thickBot="1">
      <c r="A3" s="5"/>
      <c r="B3" s="5"/>
      <c r="C3" s="43"/>
      <c r="D3" s="9"/>
      <c r="E3" s="9"/>
      <c r="F3" s="9"/>
    </row>
    <row r="4" spans="1:6" ht="10.15" customHeight="1">
      <c r="A4" s="134" t="s">
        <v>22</v>
      </c>
      <c r="B4" s="115" t="s">
        <v>23</v>
      </c>
      <c r="C4" s="132" t="s">
        <v>198</v>
      </c>
      <c r="D4" s="118" t="s">
        <v>25</v>
      </c>
      <c r="E4" s="137" t="s">
        <v>26</v>
      </c>
      <c r="F4" s="124" t="s">
        <v>27</v>
      </c>
    </row>
    <row r="5" spans="1:6" ht="5.45" customHeight="1">
      <c r="A5" s="135"/>
      <c r="B5" s="116"/>
      <c r="C5" s="133"/>
      <c r="D5" s="119"/>
      <c r="E5" s="138"/>
      <c r="F5" s="125"/>
    </row>
    <row r="6" spans="1:6" ht="9.6" customHeight="1">
      <c r="A6" s="135"/>
      <c r="B6" s="116"/>
      <c r="C6" s="133"/>
      <c r="D6" s="119"/>
      <c r="E6" s="138"/>
      <c r="F6" s="125"/>
    </row>
    <row r="7" spans="1:6" ht="6" customHeight="1">
      <c r="A7" s="135"/>
      <c r="B7" s="116"/>
      <c r="C7" s="133"/>
      <c r="D7" s="119"/>
      <c r="E7" s="138"/>
      <c r="F7" s="125"/>
    </row>
    <row r="8" spans="1:6" ht="6.6" customHeight="1">
      <c r="A8" s="135"/>
      <c r="B8" s="116"/>
      <c r="C8" s="133"/>
      <c r="D8" s="119"/>
      <c r="E8" s="138"/>
      <c r="F8" s="125"/>
    </row>
    <row r="9" spans="1:6" ht="10.9" customHeight="1">
      <c r="A9" s="135"/>
      <c r="B9" s="116"/>
      <c r="C9" s="133"/>
      <c r="D9" s="119"/>
      <c r="E9" s="138"/>
      <c r="F9" s="125"/>
    </row>
    <row r="10" spans="1:6" ht="4.1500000000000004" hidden="1" customHeight="1">
      <c r="A10" s="135"/>
      <c r="B10" s="116"/>
      <c r="C10" s="44"/>
      <c r="D10" s="119"/>
      <c r="E10" s="45"/>
      <c r="F10" s="46"/>
    </row>
    <row r="11" spans="1:6" ht="13.15" hidden="1" customHeight="1">
      <c r="A11" s="136"/>
      <c r="B11" s="117"/>
      <c r="C11" s="47"/>
      <c r="D11" s="120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199</v>
      </c>
      <c r="B13" s="52" t="s">
        <v>200</v>
      </c>
      <c r="C13" s="53" t="s">
        <v>201</v>
      </c>
      <c r="D13" s="54">
        <v>36132519.479999997</v>
      </c>
      <c r="E13" s="55">
        <v>5347804.08</v>
      </c>
      <c r="F13" s="56">
        <f>IF(OR(D13="-",IF(E13="-",0,E13)&gt;=IF(D13="-",0,D13)),"-",IF(D13="-",0,D13)-IF(E13="-",0,E13))</f>
        <v>30784715.399999999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389</v>
      </c>
      <c r="B15" s="52" t="s">
        <v>200</v>
      </c>
      <c r="C15" s="53" t="s">
        <v>390</v>
      </c>
      <c r="D15" s="54">
        <v>36132519.479999997</v>
      </c>
      <c r="E15" s="55">
        <v>5347804.08</v>
      </c>
      <c r="F15" s="56">
        <f t="shared" ref="F15:F78" si="0">IF(OR(D15="-",IF(E15="-",0,E15)&gt;=IF(D15="-",0,D15)),"-",IF(D15="-",0,D15)-IF(E15="-",0,E15))</f>
        <v>30784715.399999999</v>
      </c>
    </row>
    <row r="16" spans="1:6">
      <c r="A16" s="51" t="s">
        <v>206</v>
      </c>
      <c r="B16" s="52" t="s">
        <v>200</v>
      </c>
      <c r="C16" s="53" t="s">
        <v>391</v>
      </c>
      <c r="D16" s="54">
        <v>36132519.479999997</v>
      </c>
      <c r="E16" s="55">
        <v>5347804.08</v>
      </c>
      <c r="F16" s="56">
        <f t="shared" si="0"/>
        <v>30784715.399999999</v>
      </c>
    </row>
    <row r="17" spans="1:6">
      <c r="A17" s="51" t="s">
        <v>202</v>
      </c>
      <c r="B17" s="52" t="s">
        <v>200</v>
      </c>
      <c r="C17" s="53" t="s">
        <v>392</v>
      </c>
      <c r="D17" s="54">
        <v>6775587.8399999999</v>
      </c>
      <c r="E17" s="55">
        <v>2343992.0499999998</v>
      </c>
      <c r="F17" s="56">
        <f t="shared" si="0"/>
        <v>4431595.79</v>
      </c>
    </row>
    <row r="18" spans="1:6" ht="45">
      <c r="A18" s="51" t="s">
        <v>203</v>
      </c>
      <c r="B18" s="52" t="s">
        <v>200</v>
      </c>
      <c r="C18" s="53" t="s">
        <v>393</v>
      </c>
      <c r="D18" s="54">
        <v>5273591.9000000004</v>
      </c>
      <c r="E18" s="55">
        <v>1717798</v>
      </c>
      <c r="F18" s="56">
        <f t="shared" si="0"/>
        <v>3555793.9000000004</v>
      </c>
    </row>
    <row r="19" spans="1:6" ht="45">
      <c r="A19" s="24" t="s">
        <v>204</v>
      </c>
      <c r="B19" s="63" t="s">
        <v>200</v>
      </c>
      <c r="C19" s="26" t="s">
        <v>394</v>
      </c>
      <c r="D19" s="27">
        <v>4924861.9000000004</v>
      </c>
      <c r="E19" s="64">
        <v>1583264.65</v>
      </c>
      <c r="F19" s="65">
        <f t="shared" si="0"/>
        <v>3341597.2500000005</v>
      </c>
    </row>
    <row r="20" spans="1:6" ht="22.5">
      <c r="A20" s="24" t="s">
        <v>205</v>
      </c>
      <c r="B20" s="63" t="s">
        <v>200</v>
      </c>
      <c r="C20" s="26" t="s">
        <v>207</v>
      </c>
      <c r="D20" s="27">
        <v>3068673.75</v>
      </c>
      <c r="E20" s="64">
        <v>992921.8</v>
      </c>
      <c r="F20" s="65">
        <f t="shared" si="0"/>
        <v>2075751.95</v>
      </c>
    </row>
    <row r="21" spans="1:6" ht="33.75">
      <c r="A21" s="24" t="s">
        <v>208</v>
      </c>
      <c r="B21" s="63" t="s">
        <v>200</v>
      </c>
      <c r="C21" s="26" t="s">
        <v>209</v>
      </c>
      <c r="D21" s="27">
        <v>10000</v>
      </c>
      <c r="E21" s="64" t="s">
        <v>47</v>
      </c>
      <c r="F21" s="65">
        <f t="shared" si="0"/>
        <v>10000</v>
      </c>
    </row>
    <row r="22" spans="1:6" ht="33.75">
      <c r="A22" s="24" t="s">
        <v>210</v>
      </c>
      <c r="B22" s="63" t="s">
        <v>200</v>
      </c>
      <c r="C22" s="26" t="s">
        <v>211</v>
      </c>
      <c r="D22" s="27">
        <v>926739.48</v>
      </c>
      <c r="E22" s="64">
        <v>301720.59999999998</v>
      </c>
      <c r="F22" s="65">
        <f t="shared" si="0"/>
        <v>625018.88</v>
      </c>
    </row>
    <row r="23" spans="1:6" ht="22.5">
      <c r="A23" s="24" t="s">
        <v>212</v>
      </c>
      <c r="B23" s="63" t="s">
        <v>200</v>
      </c>
      <c r="C23" s="26" t="s">
        <v>213</v>
      </c>
      <c r="D23" s="27">
        <v>261026.04</v>
      </c>
      <c r="E23" s="64">
        <v>88372.07</v>
      </c>
      <c r="F23" s="65">
        <f t="shared" si="0"/>
        <v>172653.97</v>
      </c>
    </row>
    <row r="24" spans="1:6">
      <c r="A24" s="24" t="s">
        <v>214</v>
      </c>
      <c r="B24" s="63" t="s">
        <v>200</v>
      </c>
      <c r="C24" s="26" t="s">
        <v>215</v>
      </c>
      <c r="D24" s="27">
        <v>654793.04</v>
      </c>
      <c r="E24" s="64">
        <v>199592.18</v>
      </c>
      <c r="F24" s="65">
        <f t="shared" si="0"/>
        <v>455200.86000000004</v>
      </c>
    </row>
    <row r="25" spans="1:6">
      <c r="A25" s="24" t="s">
        <v>216</v>
      </c>
      <c r="B25" s="63" t="s">
        <v>200</v>
      </c>
      <c r="C25" s="26" t="s">
        <v>217</v>
      </c>
      <c r="D25" s="27">
        <v>2629.59</v>
      </c>
      <c r="E25" s="64">
        <v>658</v>
      </c>
      <c r="F25" s="65">
        <f t="shared" si="0"/>
        <v>1971.5900000000001</v>
      </c>
    </row>
    <row r="26" spans="1:6">
      <c r="A26" s="24" t="s">
        <v>214</v>
      </c>
      <c r="B26" s="63" t="s">
        <v>200</v>
      </c>
      <c r="C26" s="26" t="s">
        <v>218</v>
      </c>
      <c r="D26" s="27">
        <v>1000</v>
      </c>
      <c r="E26" s="64" t="s">
        <v>47</v>
      </c>
      <c r="F26" s="65">
        <f t="shared" si="0"/>
        <v>1000</v>
      </c>
    </row>
    <row r="27" spans="1:6" ht="22.5">
      <c r="A27" s="24" t="s">
        <v>219</v>
      </c>
      <c r="B27" s="63" t="s">
        <v>200</v>
      </c>
      <c r="C27" s="26" t="s">
        <v>395</v>
      </c>
      <c r="D27" s="27">
        <v>318080</v>
      </c>
      <c r="E27" s="64">
        <v>132533.35</v>
      </c>
      <c r="F27" s="65">
        <f t="shared" si="0"/>
        <v>185546.65</v>
      </c>
    </row>
    <row r="28" spans="1:6">
      <c r="A28" s="24" t="s">
        <v>180</v>
      </c>
      <c r="B28" s="63" t="s">
        <v>200</v>
      </c>
      <c r="C28" s="26" t="s">
        <v>220</v>
      </c>
      <c r="D28" s="27">
        <v>176700</v>
      </c>
      <c r="E28" s="64">
        <v>73625</v>
      </c>
      <c r="F28" s="65">
        <f t="shared" si="0"/>
        <v>103075</v>
      </c>
    </row>
    <row r="29" spans="1:6">
      <c r="A29" s="24" t="s">
        <v>180</v>
      </c>
      <c r="B29" s="63" t="s">
        <v>200</v>
      </c>
      <c r="C29" s="26" t="s">
        <v>221</v>
      </c>
      <c r="D29" s="27">
        <v>113100</v>
      </c>
      <c r="E29" s="64">
        <v>47125</v>
      </c>
      <c r="F29" s="65">
        <f t="shared" si="0"/>
        <v>65975</v>
      </c>
    </row>
    <row r="30" spans="1:6">
      <c r="A30" s="24" t="s">
        <v>180</v>
      </c>
      <c r="B30" s="63" t="s">
        <v>200</v>
      </c>
      <c r="C30" s="26" t="s">
        <v>222</v>
      </c>
      <c r="D30" s="27">
        <v>28280</v>
      </c>
      <c r="E30" s="64">
        <v>11783.35</v>
      </c>
      <c r="F30" s="65">
        <f t="shared" si="0"/>
        <v>16496.650000000001</v>
      </c>
    </row>
    <row r="31" spans="1:6" ht="22.5">
      <c r="A31" s="24" t="s">
        <v>396</v>
      </c>
      <c r="B31" s="63" t="s">
        <v>200</v>
      </c>
      <c r="C31" s="26" t="s">
        <v>397</v>
      </c>
      <c r="D31" s="27">
        <v>30650</v>
      </c>
      <c r="E31" s="64">
        <v>2000</v>
      </c>
      <c r="F31" s="65">
        <f t="shared" si="0"/>
        <v>28650</v>
      </c>
    </row>
    <row r="32" spans="1:6">
      <c r="A32" s="24" t="s">
        <v>214</v>
      </c>
      <c r="B32" s="63" t="s">
        <v>200</v>
      </c>
      <c r="C32" s="26" t="s">
        <v>223</v>
      </c>
      <c r="D32" s="27">
        <v>30650</v>
      </c>
      <c r="E32" s="64">
        <v>2000</v>
      </c>
      <c r="F32" s="65">
        <f t="shared" si="0"/>
        <v>28650</v>
      </c>
    </row>
    <row r="33" spans="1:6" ht="33.75">
      <c r="A33" s="51" t="s">
        <v>224</v>
      </c>
      <c r="B33" s="52" t="s">
        <v>200</v>
      </c>
      <c r="C33" s="53" t="s">
        <v>398</v>
      </c>
      <c r="D33" s="54">
        <v>848900</v>
      </c>
      <c r="E33" s="55">
        <v>370291.65</v>
      </c>
      <c r="F33" s="56">
        <f t="shared" si="0"/>
        <v>478608.35</v>
      </c>
    </row>
    <row r="34" spans="1:6" ht="22.5">
      <c r="A34" s="24" t="s">
        <v>219</v>
      </c>
      <c r="B34" s="63" t="s">
        <v>200</v>
      </c>
      <c r="C34" s="26" t="s">
        <v>399</v>
      </c>
      <c r="D34" s="27">
        <v>848900</v>
      </c>
      <c r="E34" s="64">
        <v>370291.65</v>
      </c>
      <c r="F34" s="65">
        <f t="shared" si="0"/>
        <v>478608.35</v>
      </c>
    </row>
    <row r="35" spans="1:6">
      <c r="A35" s="24" t="s">
        <v>180</v>
      </c>
      <c r="B35" s="63" t="s">
        <v>200</v>
      </c>
      <c r="C35" s="26" t="s">
        <v>225</v>
      </c>
      <c r="D35" s="27">
        <v>649900</v>
      </c>
      <c r="E35" s="64">
        <v>270791.65000000002</v>
      </c>
      <c r="F35" s="65">
        <f t="shared" si="0"/>
        <v>379108.35</v>
      </c>
    </row>
    <row r="36" spans="1:6">
      <c r="A36" s="24" t="s">
        <v>180</v>
      </c>
      <c r="B36" s="63" t="s">
        <v>200</v>
      </c>
      <c r="C36" s="26" t="s">
        <v>226</v>
      </c>
      <c r="D36" s="27">
        <v>199000</v>
      </c>
      <c r="E36" s="64">
        <v>99500</v>
      </c>
      <c r="F36" s="65">
        <f t="shared" si="0"/>
        <v>99500</v>
      </c>
    </row>
    <row r="37" spans="1:6">
      <c r="A37" s="51" t="s">
        <v>227</v>
      </c>
      <c r="B37" s="52" t="s">
        <v>200</v>
      </c>
      <c r="C37" s="53" t="s">
        <v>400</v>
      </c>
      <c r="D37" s="54">
        <v>50000</v>
      </c>
      <c r="E37" s="55" t="s">
        <v>47</v>
      </c>
      <c r="F37" s="56">
        <f t="shared" si="0"/>
        <v>50000</v>
      </c>
    </row>
    <row r="38" spans="1:6" ht="33.75">
      <c r="A38" s="24" t="s">
        <v>228</v>
      </c>
      <c r="B38" s="63" t="s">
        <v>200</v>
      </c>
      <c r="C38" s="26" t="s">
        <v>401</v>
      </c>
      <c r="D38" s="27">
        <v>50000</v>
      </c>
      <c r="E38" s="64" t="s">
        <v>47</v>
      </c>
      <c r="F38" s="65">
        <f t="shared" si="0"/>
        <v>50000</v>
      </c>
    </row>
    <row r="39" spans="1:6">
      <c r="A39" s="24" t="s">
        <v>229</v>
      </c>
      <c r="B39" s="63" t="s">
        <v>200</v>
      </c>
      <c r="C39" s="26" t="s">
        <v>230</v>
      </c>
      <c r="D39" s="27">
        <v>50000</v>
      </c>
      <c r="E39" s="64" t="s">
        <v>47</v>
      </c>
      <c r="F39" s="65">
        <f t="shared" si="0"/>
        <v>50000</v>
      </c>
    </row>
    <row r="40" spans="1:6">
      <c r="A40" s="51" t="s">
        <v>231</v>
      </c>
      <c r="B40" s="52" t="s">
        <v>200</v>
      </c>
      <c r="C40" s="53" t="s">
        <v>402</v>
      </c>
      <c r="D40" s="54">
        <v>603095.93999999994</v>
      </c>
      <c r="E40" s="55">
        <v>255902.4</v>
      </c>
      <c r="F40" s="56">
        <f t="shared" si="0"/>
        <v>347193.53999999992</v>
      </c>
    </row>
    <row r="41" spans="1:6" ht="33.75">
      <c r="A41" s="24" t="s">
        <v>228</v>
      </c>
      <c r="B41" s="63" t="s">
        <v>200</v>
      </c>
      <c r="C41" s="26" t="s">
        <v>403</v>
      </c>
      <c r="D41" s="27">
        <v>299269.94</v>
      </c>
      <c r="E41" s="64">
        <v>247902.4</v>
      </c>
      <c r="F41" s="65">
        <f t="shared" si="0"/>
        <v>51367.540000000008</v>
      </c>
    </row>
    <row r="42" spans="1:6">
      <c r="A42" s="24" t="s">
        <v>216</v>
      </c>
      <c r="B42" s="63" t="s">
        <v>200</v>
      </c>
      <c r="C42" s="26" t="s">
        <v>232</v>
      </c>
      <c r="D42" s="27">
        <v>2402.4</v>
      </c>
      <c r="E42" s="64">
        <v>2402.4</v>
      </c>
      <c r="F42" s="65" t="str">
        <f t="shared" si="0"/>
        <v>-</v>
      </c>
    </row>
    <row r="43" spans="1:6">
      <c r="A43" s="24" t="s">
        <v>214</v>
      </c>
      <c r="B43" s="63" t="s">
        <v>200</v>
      </c>
      <c r="C43" s="26" t="s">
        <v>233</v>
      </c>
      <c r="D43" s="27">
        <v>220867.54</v>
      </c>
      <c r="E43" s="64">
        <v>169500</v>
      </c>
      <c r="F43" s="65">
        <f t="shared" si="0"/>
        <v>51367.540000000008</v>
      </c>
    </row>
    <row r="44" spans="1:6">
      <c r="A44" s="24" t="s">
        <v>214</v>
      </c>
      <c r="B44" s="63" t="s">
        <v>200</v>
      </c>
      <c r="C44" s="26" t="s">
        <v>234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216</v>
      </c>
      <c r="B45" s="63" t="s">
        <v>200</v>
      </c>
      <c r="C45" s="26" t="s">
        <v>235</v>
      </c>
      <c r="D45" s="27">
        <v>50000</v>
      </c>
      <c r="E45" s="64">
        <v>50000</v>
      </c>
      <c r="F45" s="65" t="str">
        <f t="shared" si="0"/>
        <v>-</v>
      </c>
    </row>
    <row r="46" spans="1:6" ht="33.75">
      <c r="A46" s="24" t="s">
        <v>236</v>
      </c>
      <c r="B46" s="63" t="s">
        <v>200</v>
      </c>
      <c r="C46" s="26" t="s">
        <v>404</v>
      </c>
      <c r="D46" s="27">
        <v>139826</v>
      </c>
      <c r="E46" s="64" t="s">
        <v>47</v>
      </c>
      <c r="F46" s="65">
        <f t="shared" si="0"/>
        <v>139826</v>
      </c>
    </row>
    <row r="47" spans="1:6">
      <c r="A47" s="24" t="s">
        <v>214</v>
      </c>
      <c r="B47" s="63" t="s">
        <v>200</v>
      </c>
      <c r="C47" s="26" t="s">
        <v>237</v>
      </c>
      <c r="D47" s="27">
        <v>139826</v>
      </c>
      <c r="E47" s="64" t="s">
        <v>47</v>
      </c>
      <c r="F47" s="65">
        <f t="shared" si="0"/>
        <v>139826</v>
      </c>
    </row>
    <row r="48" spans="1:6" ht="22.5">
      <c r="A48" s="24" t="s">
        <v>405</v>
      </c>
      <c r="B48" s="63" t="s">
        <v>200</v>
      </c>
      <c r="C48" s="26" t="s">
        <v>406</v>
      </c>
      <c r="D48" s="27">
        <v>85000</v>
      </c>
      <c r="E48" s="64" t="s">
        <v>47</v>
      </c>
      <c r="F48" s="65">
        <f t="shared" si="0"/>
        <v>85000</v>
      </c>
    </row>
    <row r="49" spans="1:6">
      <c r="A49" s="24" t="s">
        <v>214</v>
      </c>
      <c r="B49" s="63" t="s">
        <v>200</v>
      </c>
      <c r="C49" s="26" t="s">
        <v>238</v>
      </c>
      <c r="D49" s="27">
        <v>85000</v>
      </c>
      <c r="E49" s="64" t="s">
        <v>47</v>
      </c>
      <c r="F49" s="65">
        <f t="shared" si="0"/>
        <v>85000</v>
      </c>
    </row>
    <row r="50" spans="1:6" ht="33.75">
      <c r="A50" s="24" t="s">
        <v>407</v>
      </c>
      <c r="B50" s="63" t="s">
        <v>200</v>
      </c>
      <c r="C50" s="26" t="s">
        <v>408</v>
      </c>
      <c r="D50" s="27">
        <v>55000</v>
      </c>
      <c r="E50" s="64" t="s">
        <v>47</v>
      </c>
      <c r="F50" s="65">
        <f t="shared" si="0"/>
        <v>55000</v>
      </c>
    </row>
    <row r="51" spans="1:6">
      <c r="A51" s="24" t="s">
        <v>214</v>
      </c>
      <c r="B51" s="63" t="s">
        <v>200</v>
      </c>
      <c r="C51" s="26" t="s">
        <v>239</v>
      </c>
      <c r="D51" s="27">
        <v>55000</v>
      </c>
      <c r="E51" s="64" t="s">
        <v>47</v>
      </c>
      <c r="F51" s="65">
        <f t="shared" si="0"/>
        <v>55000</v>
      </c>
    </row>
    <row r="52" spans="1:6" ht="22.5">
      <c r="A52" s="24" t="s">
        <v>409</v>
      </c>
      <c r="B52" s="63" t="s">
        <v>200</v>
      </c>
      <c r="C52" s="26" t="s">
        <v>410</v>
      </c>
      <c r="D52" s="27">
        <v>24000</v>
      </c>
      <c r="E52" s="64">
        <v>8000</v>
      </c>
      <c r="F52" s="65">
        <f t="shared" si="0"/>
        <v>16000</v>
      </c>
    </row>
    <row r="53" spans="1:6">
      <c r="A53" s="24" t="s">
        <v>214</v>
      </c>
      <c r="B53" s="63" t="s">
        <v>200</v>
      </c>
      <c r="C53" s="26" t="s">
        <v>240</v>
      </c>
      <c r="D53" s="27">
        <v>24000</v>
      </c>
      <c r="E53" s="64">
        <v>8000</v>
      </c>
      <c r="F53" s="65">
        <f t="shared" si="0"/>
        <v>16000</v>
      </c>
    </row>
    <row r="54" spans="1:6">
      <c r="A54" s="51" t="s">
        <v>241</v>
      </c>
      <c r="B54" s="52" t="s">
        <v>200</v>
      </c>
      <c r="C54" s="53" t="s">
        <v>411</v>
      </c>
      <c r="D54" s="54">
        <v>137100</v>
      </c>
      <c r="E54" s="55">
        <v>36456</v>
      </c>
      <c r="F54" s="56">
        <f t="shared" si="0"/>
        <v>100644</v>
      </c>
    </row>
    <row r="55" spans="1:6">
      <c r="A55" s="51" t="s">
        <v>242</v>
      </c>
      <c r="B55" s="52" t="s">
        <v>200</v>
      </c>
      <c r="C55" s="53" t="s">
        <v>412</v>
      </c>
      <c r="D55" s="54">
        <v>137100</v>
      </c>
      <c r="E55" s="55">
        <v>36456</v>
      </c>
      <c r="F55" s="56">
        <f t="shared" si="0"/>
        <v>100644</v>
      </c>
    </row>
    <row r="56" spans="1:6" ht="33.75">
      <c r="A56" s="24" t="s">
        <v>236</v>
      </c>
      <c r="B56" s="63" t="s">
        <v>200</v>
      </c>
      <c r="C56" s="26" t="s">
        <v>413</v>
      </c>
      <c r="D56" s="27">
        <v>137100</v>
      </c>
      <c r="E56" s="64">
        <v>36456</v>
      </c>
      <c r="F56" s="65">
        <f t="shared" si="0"/>
        <v>100644</v>
      </c>
    </row>
    <row r="57" spans="1:6" ht="22.5">
      <c r="A57" s="24" t="s">
        <v>205</v>
      </c>
      <c r="B57" s="63" t="s">
        <v>200</v>
      </c>
      <c r="C57" s="26" t="s">
        <v>243</v>
      </c>
      <c r="D57" s="27">
        <v>84000</v>
      </c>
      <c r="E57" s="64">
        <v>28000</v>
      </c>
      <c r="F57" s="65">
        <f t="shared" si="0"/>
        <v>56000</v>
      </c>
    </row>
    <row r="58" spans="1:6" ht="33.75">
      <c r="A58" s="24" t="s">
        <v>210</v>
      </c>
      <c r="B58" s="63" t="s">
        <v>200</v>
      </c>
      <c r="C58" s="26" t="s">
        <v>244</v>
      </c>
      <c r="D58" s="27">
        <v>25368</v>
      </c>
      <c r="E58" s="64">
        <v>8456</v>
      </c>
      <c r="F58" s="65">
        <f t="shared" si="0"/>
        <v>16912</v>
      </c>
    </row>
    <row r="59" spans="1:6">
      <c r="A59" s="24" t="s">
        <v>214</v>
      </c>
      <c r="B59" s="63" t="s">
        <v>200</v>
      </c>
      <c r="C59" s="26" t="s">
        <v>245</v>
      </c>
      <c r="D59" s="27">
        <v>27732</v>
      </c>
      <c r="E59" s="64" t="s">
        <v>47</v>
      </c>
      <c r="F59" s="65">
        <f t="shared" si="0"/>
        <v>27732</v>
      </c>
    </row>
    <row r="60" spans="1:6" ht="22.5">
      <c r="A60" s="51" t="s">
        <v>246</v>
      </c>
      <c r="B60" s="52" t="s">
        <v>200</v>
      </c>
      <c r="C60" s="53" t="s">
        <v>414</v>
      </c>
      <c r="D60" s="54">
        <v>285600</v>
      </c>
      <c r="E60" s="55">
        <v>176750</v>
      </c>
      <c r="F60" s="56">
        <f t="shared" si="0"/>
        <v>108850</v>
      </c>
    </row>
    <row r="61" spans="1:6" ht="33.75">
      <c r="A61" s="51" t="s">
        <v>247</v>
      </c>
      <c r="B61" s="52" t="s">
        <v>200</v>
      </c>
      <c r="C61" s="53" t="s">
        <v>415</v>
      </c>
      <c r="D61" s="54">
        <v>285600</v>
      </c>
      <c r="E61" s="55">
        <v>176750</v>
      </c>
      <c r="F61" s="56">
        <f t="shared" si="0"/>
        <v>108850</v>
      </c>
    </row>
    <row r="62" spans="1:6" ht="56.25">
      <c r="A62" s="24" t="s">
        <v>416</v>
      </c>
      <c r="B62" s="63" t="s">
        <v>200</v>
      </c>
      <c r="C62" s="26" t="s">
        <v>417</v>
      </c>
      <c r="D62" s="27">
        <v>285600</v>
      </c>
      <c r="E62" s="64">
        <v>176750</v>
      </c>
      <c r="F62" s="65">
        <f t="shared" si="0"/>
        <v>108850</v>
      </c>
    </row>
    <row r="63" spans="1:6">
      <c r="A63" s="24" t="s">
        <v>214</v>
      </c>
      <c r="B63" s="63" t="s">
        <v>200</v>
      </c>
      <c r="C63" s="26" t="s">
        <v>248</v>
      </c>
      <c r="D63" s="27">
        <v>99000</v>
      </c>
      <c r="E63" s="64">
        <v>99000</v>
      </c>
      <c r="F63" s="65" t="str">
        <f t="shared" si="0"/>
        <v>-</v>
      </c>
    </row>
    <row r="64" spans="1:6">
      <c r="A64" s="24" t="s">
        <v>180</v>
      </c>
      <c r="B64" s="63" t="s">
        <v>200</v>
      </c>
      <c r="C64" s="26" t="s">
        <v>249</v>
      </c>
      <c r="D64" s="27">
        <v>186600</v>
      </c>
      <c r="E64" s="64">
        <v>77750</v>
      </c>
      <c r="F64" s="65">
        <f t="shared" si="0"/>
        <v>108850</v>
      </c>
    </row>
    <row r="65" spans="1:6">
      <c r="A65" s="51" t="s">
        <v>250</v>
      </c>
      <c r="B65" s="52" t="s">
        <v>200</v>
      </c>
      <c r="C65" s="53" t="s">
        <v>418</v>
      </c>
      <c r="D65" s="54">
        <v>6852012.6399999997</v>
      </c>
      <c r="E65" s="55">
        <v>67000</v>
      </c>
      <c r="F65" s="56">
        <f t="shared" si="0"/>
        <v>6785012.6399999997</v>
      </c>
    </row>
    <row r="66" spans="1:6">
      <c r="A66" s="51" t="s">
        <v>251</v>
      </c>
      <c r="B66" s="52" t="s">
        <v>200</v>
      </c>
      <c r="C66" s="53" t="s">
        <v>419</v>
      </c>
      <c r="D66" s="54">
        <v>6852012.6399999997</v>
      </c>
      <c r="E66" s="55">
        <v>67000</v>
      </c>
      <c r="F66" s="56">
        <f t="shared" si="0"/>
        <v>6785012.6399999997</v>
      </c>
    </row>
    <row r="67" spans="1:6" ht="33.75">
      <c r="A67" s="24" t="s">
        <v>420</v>
      </c>
      <c r="B67" s="63" t="s">
        <v>200</v>
      </c>
      <c r="C67" s="26" t="s">
        <v>421</v>
      </c>
      <c r="D67" s="27">
        <v>413210</v>
      </c>
      <c r="E67" s="64">
        <v>59000</v>
      </c>
      <c r="F67" s="65">
        <f t="shared" si="0"/>
        <v>354210</v>
      </c>
    </row>
    <row r="68" spans="1:6">
      <c r="A68" s="24" t="s">
        <v>214</v>
      </c>
      <c r="B68" s="63" t="s">
        <v>200</v>
      </c>
      <c r="C68" s="26" t="s">
        <v>252</v>
      </c>
      <c r="D68" s="27">
        <v>413210</v>
      </c>
      <c r="E68" s="64">
        <v>59000</v>
      </c>
      <c r="F68" s="65">
        <f t="shared" si="0"/>
        <v>354210</v>
      </c>
    </row>
    <row r="69" spans="1:6" ht="45">
      <c r="A69" s="24" t="s">
        <v>422</v>
      </c>
      <c r="B69" s="63" t="s">
        <v>200</v>
      </c>
      <c r="C69" s="26" t="s">
        <v>423</v>
      </c>
      <c r="D69" s="27">
        <v>3280136.18</v>
      </c>
      <c r="E69" s="64">
        <v>8000</v>
      </c>
      <c r="F69" s="65">
        <f t="shared" si="0"/>
        <v>3272136.18</v>
      </c>
    </row>
    <row r="70" spans="1:6">
      <c r="A70" s="24" t="s">
        <v>214</v>
      </c>
      <c r="B70" s="63" t="s">
        <v>200</v>
      </c>
      <c r="C70" s="26" t="s">
        <v>253</v>
      </c>
      <c r="D70" s="27">
        <v>350478.72</v>
      </c>
      <c r="E70" s="64" t="s">
        <v>47</v>
      </c>
      <c r="F70" s="65">
        <f t="shared" si="0"/>
        <v>350478.72</v>
      </c>
    </row>
    <row r="71" spans="1:6">
      <c r="A71" s="24" t="s">
        <v>180</v>
      </c>
      <c r="B71" s="63" t="s">
        <v>200</v>
      </c>
      <c r="C71" s="26" t="s">
        <v>254</v>
      </c>
      <c r="D71" s="27">
        <v>12245.9</v>
      </c>
      <c r="E71" s="64">
        <v>7747</v>
      </c>
      <c r="F71" s="65">
        <f t="shared" si="0"/>
        <v>4498.8999999999996</v>
      </c>
    </row>
    <row r="72" spans="1:6">
      <c r="A72" s="24" t="s">
        <v>214</v>
      </c>
      <c r="B72" s="63" t="s">
        <v>200</v>
      </c>
      <c r="C72" s="26" t="s">
        <v>255</v>
      </c>
      <c r="D72" s="27">
        <v>2467268.56</v>
      </c>
      <c r="E72" s="64" t="s">
        <v>47</v>
      </c>
      <c r="F72" s="65">
        <f t="shared" si="0"/>
        <v>2467268.56</v>
      </c>
    </row>
    <row r="73" spans="1:6">
      <c r="A73" s="24" t="s">
        <v>180</v>
      </c>
      <c r="B73" s="63" t="s">
        <v>200</v>
      </c>
      <c r="C73" s="26" t="s">
        <v>256</v>
      </c>
      <c r="D73" s="27">
        <v>394100</v>
      </c>
      <c r="E73" s="64" t="s">
        <v>47</v>
      </c>
      <c r="F73" s="65">
        <f t="shared" si="0"/>
        <v>394100</v>
      </c>
    </row>
    <row r="74" spans="1:6">
      <c r="A74" s="24" t="s">
        <v>180</v>
      </c>
      <c r="B74" s="63" t="s">
        <v>200</v>
      </c>
      <c r="C74" s="26" t="s">
        <v>257</v>
      </c>
      <c r="D74" s="27">
        <v>56043</v>
      </c>
      <c r="E74" s="64">
        <v>253</v>
      </c>
      <c r="F74" s="65">
        <f t="shared" si="0"/>
        <v>55790</v>
      </c>
    </row>
    <row r="75" spans="1:6" ht="33.75">
      <c r="A75" s="24" t="s">
        <v>424</v>
      </c>
      <c r="B75" s="63" t="s">
        <v>200</v>
      </c>
      <c r="C75" s="26" t="s">
        <v>425</v>
      </c>
      <c r="D75" s="27">
        <v>2019478</v>
      </c>
      <c r="E75" s="64" t="s">
        <v>47</v>
      </c>
      <c r="F75" s="65">
        <f t="shared" si="0"/>
        <v>2019478</v>
      </c>
    </row>
    <row r="76" spans="1:6">
      <c r="A76" s="24" t="s">
        <v>214</v>
      </c>
      <c r="B76" s="63" t="s">
        <v>200</v>
      </c>
      <c r="C76" s="26" t="s">
        <v>258</v>
      </c>
      <c r="D76" s="27">
        <v>27541</v>
      </c>
      <c r="E76" s="64" t="s">
        <v>47</v>
      </c>
      <c r="F76" s="65">
        <f t="shared" si="0"/>
        <v>27541</v>
      </c>
    </row>
    <row r="77" spans="1:6">
      <c r="A77" s="24" t="s">
        <v>214</v>
      </c>
      <c r="B77" s="63" t="s">
        <v>200</v>
      </c>
      <c r="C77" s="26" t="s">
        <v>259</v>
      </c>
      <c r="D77" s="27">
        <v>1593549.6</v>
      </c>
      <c r="E77" s="64" t="s">
        <v>47</v>
      </c>
      <c r="F77" s="65">
        <f t="shared" si="0"/>
        <v>1593549.6</v>
      </c>
    </row>
    <row r="78" spans="1:6">
      <c r="A78" s="24" t="s">
        <v>214</v>
      </c>
      <c r="B78" s="63" t="s">
        <v>200</v>
      </c>
      <c r="C78" s="26" t="s">
        <v>260</v>
      </c>
      <c r="D78" s="27">
        <v>398387.4</v>
      </c>
      <c r="E78" s="64" t="s">
        <v>47</v>
      </c>
      <c r="F78" s="65">
        <f t="shared" si="0"/>
        <v>398387.4</v>
      </c>
    </row>
    <row r="79" spans="1:6" ht="33.75">
      <c r="A79" s="24" t="s">
        <v>426</v>
      </c>
      <c r="B79" s="63" t="s">
        <v>200</v>
      </c>
      <c r="C79" s="26" t="s">
        <v>427</v>
      </c>
      <c r="D79" s="27">
        <v>1139188.46</v>
      </c>
      <c r="E79" s="64" t="s">
        <v>47</v>
      </c>
      <c r="F79" s="65">
        <f t="shared" ref="F79:F142" si="1">IF(OR(D79="-",IF(E79="-",0,E79)&gt;=IF(D79="-",0,D79)),"-",IF(D79="-",0,D79)-IF(E79="-",0,E79))</f>
        <v>1139188.46</v>
      </c>
    </row>
    <row r="80" spans="1:6">
      <c r="A80" s="24" t="s">
        <v>214</v>
      </c>
      <c r="B80" s="63" t="s">
        <v>200</v>
      </c>
      <c r="C80" s="26" t="s">
        <v>261</v>
      </c>
      <c r="D80" s="27">
        <v>4860.1000000000004</v>
      </c>
      <c r="E80" s="64" t="s">
        <v>47</v>
      </c>
      <c r="F80" s="65">
        <f t="shared" si="1"/>
        <v>4860.1000000000004</v>
      </c>
    </row>
    <row r="81" spans="1:6">
      <c r="A81" s="24" t="s">
        <v>214</v>
      </c>
      <c r="B81" s="63" t="s">
        <v>200</v>
      </c>
      <c r="C81" s="26" t="s">
        <v>262</v>
      </c>
      <c r="D81" s="27">
        <v>1064000</v>
      </c>
      <c r="E81" s="64" t="s">
        <v>47</v>
      </c>
      <c r="F81" s="65">
        <f t="shared" si="1"/>
        <v>1064000</v>
      </c>
    </row>
    <row r="82" spans="1:6">
      <c r="A82" s="24" t="s">
        <v>214</v>
      </c>
      <c r="B82" s="63" t="s">
        <v>200</v>
      </c>
      <c r="C82" s="26" t="s">
        <v>263</v>
      </c>
      <c r="D82" s="27">
        <v>70328.36</v>
      </c>
      <c r="E82" s="64" t="s">
        <v>47</v>
      </c>
      <c r="F82" s="65">
        <f t="shared" si="1"/>
        <v>70328.36</v>
      </c>
    </row>
    <row r="83" spans="1:6">
      <c r="A83" s="51" t="s">
        <v>264</v>
      </c>
      <c r="B83" s="52" t="s">
        <v>200</v>
      </c>
      <c r="C83" s="53" t="s">
        <v>428</v>
      </c>
      <c r="D83" s="54">
        <v>18334709.739999998</v>
      </c>
      <c r="E83" s="55">
        <v>1343510.91</v>
      </c>
      <c r="F83" s="56">
        <f t="shared" si="1"/>
        <v>16991198.829999998</v>
      </c>
    </row>
    <row r="84" spans="1:6">
      <c r="A84" s="51" t="s">
        <v>265</v>
      </c>
      <c r="B84" s="52" t="s">
        <v>200</v>
      </c>
      <c r="C84" s="53" t="s">
        <v>429</v>
      </c>
      <c r="D84" s="54">
        <v>2184112.92</v>
      </c>
      <c r="E84" s="55">
        <v>431401.81</v>
      </c>
      <c r="F84" s="56">
        <f t="shared" si="1"/>
        <v>1752711.1099999999</v>
      </c>
    </row>
    <row r="85" spans="1:6" ht="45">
      <c r="A85" s="24" t="s">
        <v>430</v>
      </c>
      <c r="B85" s="63" t="s">
        <v>200</v>
      </c>
      <c r="C85" s="26" t="s">
        <v>431</v>
      </c>
      <c r="D85" s="27">
        <v>179626.92</v>
      </c>
      <c r="E85" s="64">
        <v>59875.64</v>
      </c>
      <c r="F85" s="65">
        <f t="shared" si="1"/>
        <v>119751.28000000001</v>
      </c>
    </row>
    <row r="86" spans="1:6">
      <c r="A86" s="24" t="s">
        <v>214</v>
      </c>
      <c r="B86" s="63" t="s">
        <v>200</v>
      </c>
      <c r="C86" s="26" t="s">
        <v>266</v>
      </c>
      <c r="D86" s="27">
        <v>179626.92</v>
      </c>
      <c r="E86" s="64">
        <v>59875.64</v>
      </c>
      <c r="F86" s="65">
        <f t="shared" si="1"/>
        <v>119751.28000000001</v>
      </c>
    </row>
    <row r="87" spans="1:6" ht="33.75">
      <c r="A87" s="24" t="s">
        <v>432</v>
      </c>
      <c r="B87" s="63" t="s">
        <v>200</v>
      </c>
      <c r="C87" s="26" t="s">
        <v>433</v>
      </c>
      <c r="D87" s="27">
        <v>2004486</v>
      </c>
      <c r="E87" s="64">
        <v>371526.17</v>
      </c>
      <c r="F87" s="65">
        <f t="shared" si="1"/>
        <v>1632959.83</v>
      </c>
    </row>
    <row r="88" spans="1:6" ht="45">
      <c r="A88" s="24" t="s">
        <v>267</v>
      </c>
      <c r="B88" s="63" t="s">
        <v>200</v>
      </c>
      <c r="C88" s="26" t="s">
        <v>268</v>
      </c>
      <c r="D88" s="27">
        <v>2004486</v>
      </c>
      <c r="E88" s="64">
        <v>371526.17</v>
      </c>
      <c r="F88" s="65">
        <f t="shared" si="1"/>
        <v>1632959.83</v>
      </c>
    </row>
    <row r="89" spans="1:6">
      <c r="A89" s="51" t="s">
        <v>269</v>
      </c>
      <c r="B89" s="52" t="s">
        <v>200</v>
      </c>
      <c r="C89" s="53" t="s">
        <v>434</v>
      </c>
      <c r="D89" s="54">
        <v>12972781.09</v>
      </c>
      <c r="E89" s="55">
        <v>345120.26</v>
      </c>
      <c r="F89" s="56">
        <f t="shared" si="1"/>
        <v>12627660.83</v>
      </c>
    </row>
    <row r="90" spans="1:6" ht="33.75">
      <c r="A90" s="24" t="s">
        <v>435</v>
      </c>
      <c r="B90" s="63" t="s">
        <v>200</v>
      </c>
      <c r="C90" s="26" t="s">
        <v>436</v>
      </c>
      <c r="D90" s="27">
        <v>6550977</v>
      </c>
      <c r="E90" s="64">
        <v>85000</v>
      </c>
      <c r="F90" s="65">
        <f t="shared" si="1"/>
        <v>6465977</v>
      </c>
    </row>
    <row r="91" spans="1:6">
      <c r="A91" s="24" t="s">
        <v>214</v>
      </c>
      <c r="B91" s="63" t="s">
        <v>200</v>
      </c>
      <c r="C91" s="26" t="s">
        <v>270</v>
      </c>
      <c r="D91" s="27">
        <v>4115000</v>
      </c>
      <c r="E91" s="64">
        <v>85000</v>
      </c>
      <c r="F91" s="65">
        <f t="shared" si="1"/>
        <v>4030000</v>
      </c>
    </row>
    <row r="92" spans="1:6">
      <c r="A92" s="24" t="s">
        <v>214</v>
      </c>
      <c r="B92" s="63" t="s">
        <v>200</v>
      </c>
      <c r="C92" s="26" t="s">
        <v>271</v>
      </c>
      <c r="D92" s="27">
        <v>2435977</v>
      </c>
      <c r="E92" s="64" t="s">
        <v>47</v>
      </c>
      <c r="F92" s="65">
        <f t="shared" si="1"/>
        <v>2435977</v>
      </c>
    </row>
    <row r="93" spans="1:6" ht="67.5">
      <c r="A93" s="24" t="s">
        <v>437</v>
      </c>
      <c r="B93" s="63" t="s">
        <v>200</v>
      </c>
      <c r="C93" s="26" t="s">
        <v>438</v>
      </c>
      <c r="D93" s="27">
        <v>5562961.0899999999</v>
      </c>
      <c r="E93" s="64">
        <v>150474.72</v>
      </c>
      <c r="F93" s="65">
        <f t="shared" si="1"/>
        <v>5412486.3700000001</v>
      </c>
    </row>
    <row r="94" spans="1:6">
      <c r="A94" s="24" t="s">
        <v>214</v>
      </c>
      <c r="B94" s="63" t="s">
        <v>200</v>
      </c>
      <c r="C94" s="26" t="s">
        <v>272</v>
      </c>
      <c r="D94" s="27">
        <v>527589.09</v>
      </c>
      <c r="E94" s="64">
        <v>55342.400000000001</v>
      </c>
      <c r="F94" s="65">
        <f t="shared" si="1"/>
        <v>472246.68999999994</v>
      </c>
    </row>
    <row r="95" spans="1:6">
      <c r="A95" s="24" t="s">
        <v>214</v>
      </c>
      <c r="B95" s="63" t="s">
        <v>200</v>
      </c>
      <c r="C95" s="26" t="s">
        <v>273</v>
      </c>
      <c r="D95" s="27">
        <v>260340</v>
      </c>
      <c r="E95" s="64">
        <v>95132.32</v>
      </c>
      <c r="F95" s="65">
        <f t="shared" si="1"/>
        <v>165207.67999999999</v>
      </c>
    </row>
    <row r="96" spans="1:6">
      <c r="A96" s="24" t="s">
        <v>214</v>
      </c>
      <c r="B96" s="63" t="s">
        <v>200</v>
      </c>
      <c r="C96" s="26" t="s">
        <v>274</v>
      </c>
      <c r="D96" s="27">
        <v>4297000</v>
      </c>
      <c r="E96" s="64" t="s">
        <v>47</v>
      </c>
      <c r="F96" s="65">
        <f t="shared" si="1"/>
        <v>4297000</v>
      </c>
    </row>
    <row r="97" spans="1:6">
      <c r="A97" s="24" t="s">
        <v>214</v>
      </c>
      <c r="B97" s="63" t="s">
        <v>200</v>
      </c>
      <c r="C97" s="26" t="s">
        <v>275</v>
      </c>
      <c r="D97" s="27">
        <v>478032</v>
      </c>
      <c r="E97" s="64" t="s">
        <v>47</v>
      </c>
      <c r="F97" s="65">
        <f t="shared" si="1"/>
        <v>478032</v>
      </c>
    </row>
    <row r="98" spans="1:6" ht="22.5">
      <c r="A98" s="24" t="s">
        <v>439</v>
      </c>
      <c r="B98" s="63" t="s">
        <v>200</v>
      </c>
      <c r="C98" s="26" t="s">
        <v>440</v>
      </c>
      <c r="D98" s="27">
        <v>621480</v>
      </c>
      <c r="E98" s="64">
        <v>109645.54</v>
      </c>
      <c r="F98" s="65">
        <f t="shared" si="1"/>
        <v>511834.46</v>
      </c>
    </row>
    <row r="99" spans="1:6" ht="45">
      <c r="A99" s="24" t="s">
        <v>267</v>
      </c>
      <c r="B99" s="63" t="s">
        <v>200</v>
      </c>
      <c r="C99" s="26" t="s">
        <v>276</v>
      </c>
      <c r="D99" s="27">
        <v>621480</v>
      </c>
      <c r="E99" s="64">
        <v>109645.54</v>
      </c>
      <c r="F99" s="65">
        <f t="shared" si="1"/>
        <v>511834.46</v>
      </c>
    </row>
    <row r="100" spans="1:6" ht="22.5">
      <c r="A100" s="24" t="s">
        <v>441</v>
      </c>
      <c r="B100" s="63" t="s">
        <v>200</v>
      </c>
      <c r="C100" s="26" t="s">
        <v>442</v>
      </c>
      <c r="D100" s="27">
        <v>237363</v>
      </c>
      <c r="E100" s="64" t="s">
        <v>47</v>
      </c>
      <c r="F100" s="65">
        <f t="shared" si="1"/>
        <v>237363</v>
      </c>
    </row>
    <row r="101" spans="1:6">
      <c r="A101" s="24" t="s">
        <v>214</v>
      </c>
      <c r="B101" s="63" t="s">
        <v>200</v>
      </c>
      <c r="C101" s="26" t="s">
        <v>277</v>
      </c>
      <c r="D101" s="27">
        <v>189890.4</v>
      </c>
      <c r="E101" s="64" t="s">
        <v>47</v>
      </c>
      <c r="F101" s="65">
        <f t="shared" si="1"/>
        <v>189890.4</v>
      </c>
    </row>
    <row r="102" spans="1:6">
      <c r="A102" s="24" t="s">
        <v>214</v>
      </c>
      <c r="B102" s="63" t="s">
        <v>200</v>
      </c>
      <c r="C102" s="26" t="s">
        <v>278</v>
      </c>
      <c r="D102" s="27">
        <v>47472.6</v>
      </c>
      <c r="E102" s="64" t="s">
        <v>47</v>
      </c>
      <c r="F102" s="65">
        <f t="shared" si="1"/>
        <v>47472.6</v>
      </c>
    </row>
    <row r="103" spans="1:6">
      <c r="A103" s="51" t="s">
        <v>279</v>
      </c>
      <c r="B103" s="52" t="s">
        <v>200</v>
      </c>
      <c r="C103" s="53" t="s">
        <v>443</v>
      </c>
      <c r="D103" s="54">
        <v>3160699.4</v>
      </c>
      <c r="E103" s="55">
        <v>559857.04</v>
      </c>
      <c r="F103" s="56">
        <f t="shared" si="1"/>
        <v>2600842.36</v>
      </c>
    </row>
    <row r="104" spans="1:6" ht="45">
      <c r="A104" s="24" t="s">
        <v>444</v>
      </c>
      <c r="B104" s="63" t="s">
        <v>200</v>
      </c>
      <c r="C104" s="26" t="s">
        <v>445</v>
      </c>
      <c r="D104" s="27">
        <v>946767.25</v>
      </c>
      <c r="E104" s="64">
        <v>313630.37</v>
      </c>
      <c r="F104" s="65">
        <f t="shared" si="1"/>
        <v>633136.88</v>
      </c>
    </row>
    <row r="105" spans="1:6">
      <c r="A105" s="24" t="s">
        <v>214</v>
      </c>
      <c r="B105" s="63" t="s">
        <v>200</v>
      </c>
      <c r="C105" s="26" t="s">
        <v>280</v>
      </c>
      <c r="D105" s="27">
        <v>946767.25</v>
      </c>
      <c r="E105" s="64">
        <v>313630.37</v>
      </c>
      <c r="F105" s="65">
        <f t="shared" si="1"/>
        <v>633136.88</v>
      </c>
    </row>
    <row r="106" spans="1:6" ht="22.5">
      <c r="A106" s="24" t="s">
        <v>446</v>
      </c>
      <c r="B106" s="63" t="s">
        <v>200</v>
      </c>
      <c r="C106" s="26" t="s">
        <v>447</v>
      </c>
      <c r="D106" s="27">
        <v>50884</v>
      </c>
      <c r="E106" s="64">
        <v>753.2</v>
      </c>
      <c r="F106" s="65">
        <f t="shared" si="1"/>
        <v>50130.8</v>
      </c>
    </row>
    <row r="107" spans="1:6">
      <c r="A107" s="24" t="s">
        <v>214</v>
      </c>
      <c r="B107" s="63" t="s">
        <v>200</v>
      </c>
      <c r="C107" s="26" t="s">
        <v>281</v>
      </c>
      <c r="D107" s="27">
        <v>50884</v>
      </c>
      <c r="E107" s="64">
        <v>753.2</v>
      </c>
      <c r="F107" s="65">
        <f t="shared" si="1"/>
        <v>50130.8</v>
      </c>
    </row>
    <row r="108" spans="1:6" ht="22.5">
      <c r="A108" s="24" t="s">
        <v>448</v>
      </c>
      <c r="B108" s="63" t="s">
        <v>200</v>
      </c>
      <c r="C108" s="26" t="s">
        <v>449</v>
      </c>
      <c r="D108" s="27">
        <v>248850</v>
      </c>
      <c r="E108" s="64">
        <v>16865.5</v>
      </c>
      <c r="F108" s="65">
        <f t="shared" si="1"/>
        <v>231984.5</v>
      </c>
    </row>
    <row r="109" spans="1:6">
      <c r="A109" s="24" t="s">
        <v>214</v>
      </c>
      <c r="B109" s="63" t="s">
        <v>200</v>
      </c>
      <c r="C109" s="26" t="s">
        <v>282</v>
      </c>
      <c r="D109" s="27">
        <v>248850</v>
      </c>
      <c r="E109" s="64">
        <v>16865.5</v>
      </c>
      <c r="F109" s="65">
        <f t="shared" si="1"/>
        <v>231984.5</v>
      </c>
    </row>
    <row r="110" spans="1:6" ht="33.75">
      <c r="A110" s="24" t="s">
        <v>450</v>
      </c>
      <c r="B110" s="63" t="s">
        <v>200</v>
      </c>
      <c r="C110" s="26" t="s">
        <v>451</v>
      </c>
      <c r="D110" s="27">
        <v>170500</v>
      </c>
      <c r="E110" s="64">
        <v>71041.649999999994</v>
      </c>
      <c r="F110" s="65">
        <f t="shared" si="1"/>
        <v>99458.35</v>
      </c>
    </row>
    <row r="111" spans="1:6">
      <c r="A111" s="24" t="s">
        <v>180</v>
      </c>
      <c r="B111" s="63" t="s">
        <v>200</v>
      </c>
      <c r="C111" s="26" t="s">
        <v>283</v>
      </c>
      <c r="D111" s="27">
        <v>170500</v>
      </c>
      <c r="E111" s="64">
        <v>71041.649999999994</v>
      </c>
      <c r="F111" s="65">
        <f t="shared" si="1"/>
        <v>99458.35</v>
      </c>
    </row>
    <row r="112" spans="1:6" ht="33.75">
      <c r="A112" s="24" t="s">
        <v>452</v>
      </c>
      <c r="B112" s="63" t="s">
        <v>200</v>
      </c>
      <c r="C112" s="26" t="s">
        <v>453</v>
      </c>
      <c r="D112" s="27">
        <v>74152</v>
      </c>
      <c r="E112" s="64">
        <v>1940</v>
      </c>
      <c r="F112" s="65">
        <f t="shared" si="1"/>
        <v>72212</v>
      </c>
    </row>
    <row r="113" spans="1:6">
      <c r="A113" s="24" t="s">
        <v>214</v>
      </c>
      <c r="B113" s="63" t="s">
        <v>200</v>
      </c>
      <c r="C113" s="26" t="s">
        <v>284</v>
      </c>
      <c r="D113" s="27">
        <v>74152</v>
      </c>
      <c r="E113" s="64">
        <v>1940</v>
      </c>
      <c r="F113" s="65">
        <f t="shared" si="1"/>
        <v>72212</v>
      </c>
    </row>
    <row r="114" spans="1:6" ht="22.5">
      <c r="A114" s="24" t="s">
        <v>454</v>
      </c>
      <c r="B114" s="63" t="s">
        <v>200</v>
      </c>
      <c r="C114" s="26" t="s">
        <v>455</v>
      </c>
      <c r="D114" s="27">
        <v>381880</v>
      </c>
      <c r="E114" s="64">
        <v>40426.949999999997</v>
      </c>
      <c r="F114" s="65">
        <f t="shared" si="1"/>
        <v>341453.05</v>
      </c>
    </row>
    <row r="115" spans="1:6">
      <c r="A115" s="24" t="s">
        <v>214</v>
      </c>
      <c r="B115" s="63" t="s">
        <v>200</v>
      </c>
      <c r="C115" s="26" t="s">
        <v>285</v>
      </c>
      <c r="D115" s="27">
        <v>381880</v>
      </c>
      <c r="E115" s="64">
        <v>40426.949999999997</v>
      </c>
      <c r="F115" s="65">
        <f t="shared" si="1"/>
        <v>341453.05</v>
      </c>
    </row>
    <row r="116" spans="1:6" ht="33.75">
      <c r="A116" s="24" t="s">
        <v>456</v>
      </c>
      <c r="B116" s="63" t="s">
        <v>200</v>
      </c>
      <c r="C116" s="26" t="s">
        <v>457</v>
      </c>
      <c r="D116" s="27">
        <v>234890</v>
      </c>
      <c r="E116" s="64">
        <v>18382.400000000001</v>
      </c>
      <c r="F116" s="65">
        <f t="shared" si="1"/>
        <v>216507.6</v>
      </c>
    </row>
    <row r="117" spans="1:6">
      <c r="A117" s="24" t="s">
        <v>214</v>
      </c>
      <c r="B117" s="63" t="s">
        <v>200</v>
      </c>
      <c r="C117" s="26" t="s">
        <v>286</v>
      </c>
      <c r="D117" s="27">
        <v>120000</v>
      </c>
      <c r="E117" s="64" t="s">
        <v>47</v>
      </c>
      <c r="F117" s="65">
        <f t="shared" si="1"/>
        <v>120000</v>
      </c>
    </row>
    <row r="118" spans="1:6">
      <c r="A118" s="24" t="s">
        <v>214</v>
      </c>
      <c r="B118" s="63" t="s">
        <v>200</v>
      </c>
      <c r="C118" s="26" t="s">
        <v>287</v>
      </c>
      <c r="D118" s="27">
        <v>114890</v>
      </c>
      <c r="E118" s="64">
        <v>18382.400000000001</v>
      </c>
      <c r="F118" s="65">
        <f t="shared" si="1"/>
        <v>96507.6</v>
      </c>
    </row>
    <row r="119" spans="1:6" ht="56.25">
      <c r="A119" s="24" t="s">
        <v>458</v>
      </c>
      <c r="B119" s="63" t="s">
        <v>200</v>
      </c>
      <c r="C119" s="26" t="s">
        <v>459</v>
      </c>
      <c r="D119" s="27">
        <v>157076.15</v>
      </c>
      <c r="E119" s="64" t="s">
        <v>47</v>
      </c>
      <c r="F119" s="65">
        <f t="shared" si="1"/>
        <v>157076.15</v>
      </c>
    </row>
    <row r="120" spans="1:6">
      <c r="A120" s="24" t="s">
        <v>214</v>
      </c>
      <c r="B120" s="63" t="s">
        <v>200</v>
      </c>
      <c r="C120" s="26" t="s">
        <v>288</v>
      </c>
      <c r="D120" s="27">
        <v>91630</v>
      </c>
      <c r="E120" s="64" t="s">
        <v>47</v>
      </c>
      <c r="F120" s="65">
        <f t="shared" si="1"/>
        <v>91630</v>
      </c>
    </row>
    <row r="121" spans="1:6">
      <c r="A121" s="24" t="s">
        <v>214</v>
      </c>
      <c r="B121" s="63" t="s">
        <v>200</v>
      </c>
      <c r="C121" s="26" t="s">
        <v>289</v>
      </c>
      <c r="D121" s="27">
        <v>65446.15</v>
      </c>
      <c r="E121" s="64" t="s">
        <v>47</v>
      </c>
      <c r="F121" s="65">
        <f t="shared" si="1"/>
        <v>65446.15</v>
      </c>
    </row>
    <row r="122" spans="1:6" ht="22.5">
      <c r="A122" s="24" t="s">
        <v>460</v>
      </c>
      <c r="B122" s="63" t="s">
        <v>200</v>
      </c>
      <c r="C122" s="26" t="s">
        <v>461</v>
      </c>
      <c r="D122" s="27">
        <v>95500</v>
      </c>
      <c r="E122" s="64" t="s">
        <v>47</v>
      </c>
      <c r="F122" s="65">
        <f t="shared" si="1"/>
        <v>95500</v>
      </c>
    </row>
    <row r="123" spans="1:6">
      <c r="A123" s="24" t="s">
        <v>214</v>
      </c>
      <c r="B123" s="63" t="s">
        <v>200</v>
      </c>
      <c r="C123" s="26" t="s">
        <v>290</v>
      </c>
      <c r="D123" s="27">
        <v>76400</v>
      </c>
      <c r="E123" s="64" t="s">
        <v>47</v>
      </c>
      <c r="F123" s="65">
        <f t="shared" si="1"/>
        <v>76400</v>
      </c>
    </row>
    <row r="124" spans="1:6">
      <c r="A124" s="24" t="s">
        <v>214</v>
      </c>
      <c r="B124" s="63" t="s">
        <v>200</v>
      </c>
      <c r="C124" s="26" t="s">
        <v>291</v>
      </c>
      <c r="D124" s="27">
        <v>19100</v>
      </c>
      <c r="E124" s="64" t="s">
        <v>47</v>
      </c>
      <c r="F124" s="65">
        <f t="shared" si="1"/>
        <v>19100</v>
      </c>
    </row>
    <row r="125" spans="1:6" ht="22.5">
      <c r="A125" s="24" t="s">
        <v>462</v>
      </c>
      <c r="B125" s="63" t="s">
        <v>200</v>
      </c>
      <c r="C125" s="26" t="s">
        <v>463</v>
      </c>
      <c r="D125" s="27">
        <v>97000</v>
      </c>
      <c r="E125" s="64">
        <v>96816.97</v>
      </c>
      <c r="F125" s="65">
        <f t="shared" si="1"/>
        <v>183.02999999999884</v>
      </c>
    </row>
    <row r="126" spans="1:6">
      <c r="A126" s="24" t="s">
        <v>214</v>
      </c>
      <c r="B126" s="63" t="s">
        <v>200</v>
      </c>
      <c r="C126" s="26" t="s">
        <v>292</v>
      </c>
      <c r="D126" s="27">
        <v>77600</v>
      </c>
      <c r="E126" s="64">
        <v>77453.570000000007</v>
      </c>
      <c r="F126" s="65">
        <f t="shared" si="1"/>
        <v>146.42999999999302</v>
      </c>
    </row>
    <row r="127" spans="1:6">
      <c r="A127" s="24" t="s">
        <v>214</v>
      </c>
      <c r="B127" s="63" t="s">
        <v>200</v>
      </c>
      <c r="C127" s="26" t="s">
        <v>293</v>
      </c>
      <c r="D127" s="27">
        <v>19400</v>
      </c>
      <c r="E127" s="64">
        <v>19363.400000000001</v>
      </c>
      <c r="F127" s="65">
        <f t="shared" si="1"/>
        <v>36.599999999998545</v>
      </c>
    </row>
    <row r="128" spans="1:6" ht="22.5">
      <c r="A128" s="24" t="s">
        <v>464</v>
      </c>
      <c r="B128" s="63" t="s">
        <v>200</v>
      </c>
      <c r="C128" s="26" t="s">
        <v>465</v>
      </c>
      <c r="D128" s="27">
        <v>703200</v>
      </c>
      <c r="E128" s="64" t="s">
        <v>47</v>
      </c>
      <c r="F128" s="65">
        <f t="shared" si="1"/>
        <v>703200</v>
      </c>
    </row>
    <row r="129" spans="1:6">
      <c r="A129" s="24" t="s">
        <v>214</v>
      </c>
      <c r="B129" s="63" t="s">
        <v>200</v>
      </c>
      <c r="C129" s="26" t="s">
        <v>294</v>
      </c>
      <c r="D129" s="27">
        <v>562560</v>
      </c>
      <c r="E129" s="64" t="s">
        <v>47</v>
      </c>
      <c r="F129" s="65">
        <f t="shared" si="1"/>
        <v>562560</v>
      </c>
    </row>
    <row r="130" spans="1:6">
      <c r="A130" s="24" t="s">
        <v>214</v>
      </c>
      <c r="B130" s="63" t="s">
        <v>200</v>
      </c>
      <c r="C130" s="26" t="s">
        <v>295</v>
      </c>
      <c r="D130" s="27">
        <v>140640</v>
      </c>
      <c r="E130" s="64" t="s">
        <v>47</v>
      </c>
      <c r="F130" s="65">
        <f t="shared" si="1"/>
        <v>140640</v>
      </c>
    </row>
    <row r="131" spans="1:6" ht="22.5">
      <c r="A131" s="51" t="s">
        <v>296</v>
      </c>
      <c r="B131" s="52" t="s">
        <v>200</v>
      </c>
      <c r="C131" s="53" t="s">
        <v>466</v>
      </c>
      <c r="D131" s="54">
        <v>17116.330000000002</v>
      </c>
      <c r="E131" s="55">
        <v>7131.8</v>
      </c>
      <c r="F131" s="56">
        <f t="shared" si="1"/>
        <v>9984.5300000000025</v>
      </c>
    </row>
    <row r="132" spans="1:6" ht="22.5">
      <c r="A132" s="24" t="s">
        <v>467</v>
      </c>
      <c r="B132" s="63" t="s">
        <v>200</v>
      </c>
      <c r="C132" s="26" t="s">
        <v>468</v>
      </c>
      <c r="D132" s="27">
        <v>17116.330000000002</v>
      </c>
      <c r="E132" s="64">
        <v>7131.8</v>
      </c>
      <c r="F132" s="65">
        <f t="shared" si="1"/>
        <v>9984.5300000000025</v>
      </c>
    </row>
    <row r="133" spans="1:6">
      <c r="A133" s="24" t="s">
        <v>180</v>
      </c>
      <c r="B133" s="63" t="s">
        <v>200</v>
      </c>
      <c r="C133" s="26" t="s">
        <v>297</v>
      </c>
      <c r="D133" s="27">
        <v>17116.330000000002</v>
      </c>
      <c r="E133" s="64">
        <v>7131.8</v>
      </c>
      <c r="F133" s="65">
        <f t="shared" si="1"/>
        <v>9984.5300000000025</v>
      </c>
    </row>
    <row r="134" spans="1:6">
      <c r="A134" s="51" t="s">
        <v>298</v>
      </c>
      <c r="B134" s="52" t="s">
        <v>200</v>
      </c>
      <c r="C134" s="53" t="s">
        <v>469</v>
      </c>
      <c r="D134" s="54">
        <v>3011606.2</v>
      </c>
      <c r="E134" s="55">
        <v>1159666.46</v>
      </c>
      <c r="F134" s="56">
        <f t="shared" si="1"/>
        <v>1851939.7400000002</v>
      </c>
    </row>
    <row r="135" spans="1:6">
      <c r="A135" s="51" t="s">
        <v>299</v>
      </c>
      <c r="B135" s="52" t="s">
        <v>200</v>
      </c>
      <c r="C135" s="53" t="s">
        <v>470</v>
      </c>
      <c r="D135" s="54">
        <v>3011606.2</v>
      </c>
      <c r="E135" s="55">
        <v>1159666.46</v>
      </c>
      <c r="F135" s="56">
        <f t="shared" si="1"/>
        <v>1851939.7400000002</v>
      </c>
    </row>
    <row r="136" spans="1:6" ht="33.75">
      <c r="A136" s="24" t="s">
        <v>471</v>
      </c>
      <c r="B136" s="63" t="s">
        <v>200</v>
      </c>
      <c r="C136" s="26" t="s">
        <v>472</v>
      </c>
      <c r="D136" s="27">
        <v>1813656.99</v>
      </c>
      <c r="E136" s="64">
        <v>757343.24</v>
      </c>
      <c r="F136" s="65">
        <f t="shared" si="1"/>
        <v>1056313.75</v>
      </c>
    </row>
    <row r="137" spans="1:6">
      <c r="A137" s="24" t="s">
        <v>300</v>
      </c>
      <c r="B137" s="63" t="s">
        <v>200</v>
      </c>
      <c r="C137" s="26" t="s">
        <v>301</v>
      </c>
      <c r="D137" s="27">
        <v>890628.36</v>
      </c>
      <c r="E137" s="64">
        <v>394482.79</v>
      </c>
      <c r="F137" s="65">
        <f t="shared" si="1"/>
        <v>496145.57</v>
      </c>
    </row>
    <row r="138" spans="1:6" ht="33.75">
      <c r="A138" s="24" t="s">
        <v>302</v>
      </c>
      <c r="B138" s="63" t="s">
        <v>200</v>
      </c>
      <c r="C138" s="26" t="s">
        <v>303</v>
      </c>
      <c r="D138" s="27">
        <v>268969.76</v>
      </c>
      <c r="E138" s="64">
        <v>110771.61</v>
      </c>
      <c r="F138" s="65">
        <f t="shared" si="1"/>
        <v>158198.15000000002</v>
      </c>
    </row>
    <row r="139" spans="1:6" ht="22.5">
      <c r="A139" s="24" t="s">
        <v>212</v>
      </c>
      <c r="B139" s="63" t="s">
        <v>200</v>
      </c>
      <c r="C139" s="26" t="s">
        <v>304</v>
      </c>
      <c r="D139" s="27">
        <v>43438.76</v>
      </c>
      <c r="E139" s="64">
        <v>2946.96</v>
      </c>
      <c r="F139" s="65">
        <f t="shared" si="1"/>
        <v>40491.800000000003</v>
      </c>
    </row>
    <row r="140" spans="1:6">
      <c r="A140" s="24" t="s">
        <v>214</v>
      </c>
      <c r="B140" s="63" t="s">
        <v>200</v>
      </c>
      <c r="C140" s="26" t="s">
        <v>305</v>
      </c>
      <c r="D140" s="27">
        <v>610620.11</v>
      </c>
      <c r="E140" s="64">
        <v>249141.88</v>
      </c>
      <c r="F140" s="65">
        <f t="shared" si="1"/>
        <v>361478.23</v>
      </c>
    </row>
    <row r="141" spans="1:6" ht="22.5">
      <c r="A141" s="24" t="s">
        <v>473</v>
      </c>
      <c r="B141" s="63" t="s">
        <v>200</v>
      </c>
      <c r="C141" s="26" t="s">
        <v>474</v>
      </c>
      <c r="D141" s="27">
        <v>571228</v>
      </c>
      <c r="E141" s="64">
        <v>166525.22</v>
      </c>
      <c r="F141" s="65">
        <f t="shared" si="1"/>
        <v>404702.78</v>
      </c>
    </row>
    <row r="142" spans="1:6">
      <c r="A142" s="24" t="s">
        <v>300</v>
      </c>
      <c r="B142" s="63" t="s">
        <v>200</v>
      </c>
      <c r="C142" s="26" t="s">
        <v>306</v>
      </c>
      <c r="D142" s="27">
        <v>334640</v>
      </c>
      <c r="E142" s="64">
        <v>100329.79</v>
      </c>
      <c r="F142" s="65">
        <f t="shared" si="1"/>
        <v>234310.21000000002</v>
      </c>
    </row>
    <row r="143" spans="1:6" ht="33.75">
      <c r="A143" s="24" t="s">
        <v>302</v>
      </c>
      <c r="B143" s="63" t="s">
        <v>200</v>
      </c>
      <c r="C143" s="26" t="s">
        <v>307</v>
      </c>
      <c r="D143" s="27">
        <v>101060</v>
      </c>
      <c r="E143" s="64">
        <v>29264.3</v>
      </c>
      <c r="F143" s="65">
        <f t="shared" ref="F143:F159" si="2">IF(OR(D143="-",IF(E143="-",0,E143)&gt;=IF(D143="-",0,D143)),"-",IF(D143="-",0,D143)-IF(E143="-",0,E143))</f>
        <v>71795.7</v>
      </c>
    </row>
    <row r="144" spans="1:6">
      <c r="A144" s="24" t="s">
        <v>300</v>
      </c>
      <c r="B144" s="63" t="s">
        <v>200</v>
      </c>
      <c r="C144" s="26" t="s">
        <v>308</v>
      </c>
      <c r="D144" s="27">
        <v>104092</v>
      </c>
      <c r="E144" s="64">
        <v>29011.1</v>
      </c>
      <c r="F144" s="65">
        <f t="shared" si="2"/>
        <v>75080.899999999994</v>
      </c>
    </row>
    <row r="145" spans="1:6" ht="33.75">
      <c r="A145" s="24" t="s">
        <v>302</v>
      </c>
      <c r="B145" s="63" t="s">
        <v>200</v>
      </c>
      <c r="C145" s="26" t="s">
        <v>309</v>
      </c>
      <c r="D145" s="27">
        <v>31436</v>
      </c>
      <c r="E145" s="64">
        <v>7920.03</v>
      </c>
      <c r="F145" s="65">
        <f t="shared" si="2"/>
        <v>23515.97</v>
      </c>
    </row>
    <row r="146" spans="1:6" ht="33.75">
      <c r="A146" s="24" t="s">
        <v>475</v>
      </c>
      <c r="B146" s="63" t="s">
        <v>200</v>
      </c>
      <c r="C146" s="26" t="s">
        <v>476</v>
      </c>
      <c r="D146" s="27">
        <v>626721.21</v>
      </c>
      <c r="E146" s="64">
        <v>235798</v>
      </c>
      <c r="F146" s="65">
        <f t="shared" si="2"/>
        <v>390923.20999999996</v>
      </c>
    </row>
    <row r="147" spans="1:6">
      <c r="A147" s="24" t="s">
        <v>180</v>
      </c>
      <c r="B147" s="63" t="s">
        <v>200</v>
      </c>
      <c r="C147" s="26" t="s">
        <v>310</v>
      </c>
      <c r="D147" s="27">
        <v>565915.21</v>
      </c>
      <c r="E147" s="64">
        <v>235798</v>
      </c>
      <c r="F147" s="65">
        <f t="shared" si="2"/>
        <v>330117.20999999996</v>
      </c>
    </row>
    <row r="148" spans="1:6">
      <c r="A148" s="24" t="s">
        <v>180</v>
      </c>
      <c r="B148" s="63" t="s">
        <v>200</v>
      </c>
      <c r="C148" s="26" t="s">
        <v>311</v>
      </c>
      <c r="D148" s="27">
        <v>60806</v>
      </c>
      <c r="E148" s="64" t="s">
        <v>47</v>
      </c>
      <c r="F148" s="65">
        <f t="shared" si="2"/>
        <v>60806</v>
      </c>
    </row>
    <row r="149" spans="1:6">
      <c r="A149" s="51" t="s">
        <v>312</v>
      </c>
      <c r="B149" s="52" t="s">
        <v>200</v>
      </c>
      <c r="C149" s="53" t="s">
        <v>477</v>
      </c>
      <c r="D149" s="54">
        <v>457166</v>
      </c>
      <c r="E149" s="55">
        <v>113628</v>
      </c>
      <c r="F149" s="56">
        <f t="shared" si="2"/>
        <v>343538</v>
      </c>
    </row>
    <row r="150" spans="1:6">
      <c r="A150" s="51" t="s">
        <v>313</v>
      </c>
      <c r="B150" s="52" t="s">
        <v>200</v>
      </c>
      <c r="C150" s="53" t="s">
        <v>478</v>
      </c>
      <c r="D150" s="54">
        <v>340884</v>
      </c>
      <c r="E150" s="55">
        <v>113628</v>
      </c>
      <c r="F150" s="56">
        <f t="shared" si="2"/>
        <v>227256</v>
      </c>
    </row>
    <row r="151" spans="1:6" ht="33.75">
      <c r="A151" s="24" t="s">
        <v>228</v>
      </c>
      <c r="B151" s="63" t="s">
        <v>200</v>
      </c>
      <c r="C151" s="26" t="s">
        <v>479</v>
      </c>
      <c r="D151" s="27">
        <v>340884</v>
      </c>
      <c r="E151" s="64">
        <v>113628</v>
      </c>
      <c r="F151" s="65">
        <f t="shared" si="2"/>
        <v>227256</v>
      </c>
    </row>
    <row r="152" spans="1:6" ht="22.5">
      <c r="A152" s="24" t="s">
        <v>314</v>
      </c>
      <c r="B152" s="63" t="s">
        <v>200</v>
      </c>
      <c r="C152" s="26" t="s">
        <v>315</v>
      </c>
      <c r="D152" s="27">
        <v>340884</v>
      </c>
      <c r="E152" s="64">
        <v>113628</v>
      </c>
      <c r="F152" s="65">
        <f t="shared" si="2"/>
        <v>227256</v>
      </c>
    </row>
    <row r="153" spans="1:6">
      <c r="A153" s="51" t="s">
        <v>316</v>
      </c>
      <c r="B153" s="52" t="s">
        <v>200</v>
      </c>
      <c r="C153" s="53" t="s">
        <v>480</v>
      </c>
      <c r="D153" s="54">
        <v>116282</v>
      </c>
      <c r="E153" s="55" t="s">
        <v>47</v>
      </c>
      <c r="F153" s="56">
        <f t="shared" si="2"/>
        <v>116282</v>
      </c>
    </row>
    <row r="154" spans="1:6" ht="22.5">
      <c r="A154" s="24" t="s">
        <v>481</v>
      </c>
      <c r="B154" s="63" t="s">
        <v>200</v>
      </c>
      <c r="C154" s="26" t="s">
        <v>482</v>
      </c>
      <c r="D154" s="27">
        <v>116282</v>
      </c>
      <c r="E154" s="64" t="s">
        <v>47</v>
      </c>
      <c r="F154" s="65">
        <f t="shared" si="2"/>
        <v>116282</v>
      </c>
    </row>
    <row r="155" spans="1:6">
      <c r="A155" s="24" t="s">
        <v>317</v>
      </c>
      <c r="B155" s="63" t="s">
        <v>200</v>
      </c>
      <c r="C155" s="26" t="s">
        <v>318</v>
      </c>
      <c r="D155" s="27">
        <v>116282</v>
      </c>
      <c r="E155" s="64" t="s">
        <v>47</v>
      </c>
      <c r="F155" s="65">
        <f t="shared" si="2"/>
        <v>116282</v>
      </c>
    </row>
    <row r="156" spans="1:6">
      <c r="A156" s="51" t="s">
        <v>319</v>
      </c>
      <c r="B156" s="52" t="s">
        <v>200</v>
      </c>
      <c r="C156" s="53" t="s">
        <v>483</v>
      </c>
      <c r="D156" s="54">
        <v>278737.06</v>
      </c>
      <c r="E156" s="55">
        <v>106800.66</v>
      </c>
      <c r="F156" s="56">
        <f t="shared" si="2"/>
        <v>171936.4</v>
      </c>
    </row>
    <row r="157" spans="1:6">
      <c r="A157" s="51" t="s">
        <v>320</v>
      </c>
      <c r="B157" s="52" t="s">
        <v>200</v>
      </c>
      <c r="C157" s="53" t="s">
        <v>484</v>
      </c>
      <c r="D157" s="54">
        <v>278737.06</v>
      </c>
      <c r="E157" s="55">
        <v>106800.66</v>
      </c>
      <c r="F157" s="56">
        <f t="shared" si="2"/>
        <v>171936.4</v>
      </c>
    </row>
    <row r="158" spans="1:6" ht="33.75">
      <c r="A158" s="24" t="s">
        <v>485</v>
      </c>
      <c r="B158" s="63" t="s">
        <v>200</v>
      </c>
      <c r="C158" s="26" t="s">
        <v>486</v>
      </c>
      <c r="D158" s="27">
        <v>278737.06</v>
      </c>
      <c r="E158" s="64">
        <v>106800.66</v>
      </c>
      <c r="F158" s="65">
        <f t="shared" si="2"/>
        <v>171936.4</v>
      </c>
    </row>
    <row r="159" spans="1:6" ht="13.5" thickBot="1">
      <c r="A159" s="24" t="s">
        <v>214</v>
      </c>
      <c r="B159" s="63" t="s">
        <v>200</v>
      </c>
      <c r="C159" s="26" t="s">
        <v>321</v>
      </c>
      <c r="D159" s="27">
        <v>278737.06</v>
      </c>
      <c r="E159" s="64">
        <v>106800.66</v>
      </c>
      <c r="F159" s="65">
        <f t="shared" si="2"/>
        <v>171936.4</v>
      </c>
    </row>
    <row r="160" spans="1:6" ht="9" customHeight="1" thickBot="1">
      <c r="A160" s="66"/>
      <c r="B160" s="67"/>
      <c r="C160" s="68"/>
      <c r="D160" s="69"/>
      <c r="E160" s="67"/>
      <c r="F160" s="67"/>
    </row>
    <row r="161" spans="1:6" ht="13.5" customHeight="1" thickBot="1">
      <c r="A161" s="70" t="s">
        <v>322</v>
      </c>
      <c r="B161" s="71" t="s">
        <v>323</v>
      </c>
      <c r="C161" s="72" t="s">
        <v>201</v>
      </c>
      <c r="D161" s="73">
        <v>-1207148.03</v>
      </c>
      <c r="E161" s="73">
        <v>6725481.96</v>
      </c>
      <c r="F161" s="74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64" right="0.21" top="0.48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7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31.85546875" customWidth="1"/>
    <col min="4" max="6" width="18.7109375" customWidth="1"/>
  </cols>
  <sheetData>
    <row r="1" spans="1:6" ht="11.1" customHeight="1">
      <c r="A1" s="143" t="s">
        <v>325</v>
      </c>
      <c r="B1" s="143"/>
      <c r="C1" s="143"/>
      <c r="D1" s="143"/>
      <c r="E1" s="143"/>
      <c r="F1" s="143"/>
    </row>
    <row r="2" spans="1:6" ht="13.15" customHeight="1">
      <c r="A2" s="127" t="s">
        <v>326</v>
      </c>
      <c r="B2" s="127"/>
      <c r="C2" s="127"/>
      <c r="D2" s="127"/>
      <c r="E2" s="127"/>
      <c r="F2" s="12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22</v>
      </c>
      <c r="B4" s="115" t="s">
        <v>23</v>
      </c>
      <c r="C4" s="132" t="s">
        <v>327</v>
      </c>
      <c r="D4" s="118" t="s">
        <v>25</v>
      </c>
      <c r="E4" s="118" t="s">
        <v>26</v>
      </c>
      <c r="F4" s="124" t="s">
        <v>27</v>
      </c>
    </row>
    <row r="5" spans="1:6" ht="4.9000000000000004" customHeight="1">
      <c r="A5" s="122"/>
      <c r="B5" s="116"/>
      <c r="C5" s="133"/>
      <c r="D5" s="119"/>
      <c r="E5" s="119"/>
      <c r="F5" s="125"/>
    </row>
    <row r="6" spans="1:6" ht="6" customHeight="1">
      <c r="A6" s="122"/>
      <c r="B6" s="116"/>
      <c r="C6" s="133"/>
      <c r="D6" s="119"/>
      <c r="E6" s="119"/>
      <c r="F6" s="125"/>
    </row>
    <row r="7" spans="1:6" ht="4.9000000000000004" customHeight="1">
      <c r="A7" s="122"/>
      <c r="B7" s="116"/>
      <c r="C7" s="133"/>
      <c r="D7" s="119"/>
      <c r="E7" s="119"/>
      <c r="F7" s="125"/>
    </row>
    <row r="8" spans="1:6" ht="6" customHeight="1">
      <c r="A8" s="122"/>
      <c r="B8" s="116"/>
      <c r="C8" s="133"/>
      <c r="D8" s="119"/>
      <c r="E8" s="119"/>
      <c r="F8" s="125"/>
    </row>
    <row r="9" spans="1:6" ht="6" customHeight="1">
      <c r="A9" s="122"/>
      <c r="B9" s="116"/>
      <c r="C9" s="133"/>
      <c r="D9" s="119"/>
      <c r="E9" s="119"/>
      <c r="F9" s="125"/>
    </row>
    <row r="10" spans="1:6" ht="18" customHeight="1">
      <c r="A10" s="123"/>
      <c r="B10" s="117"/>
      <c r="C10" s="144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81" t="s">
        <v>328</v>
      </c>
      <c r="B12" s="82" t="s">
        <v>329</v>
      </c>
      <c r="C12" s="83" t="s">
        <v>201</v>
      </c>
      <c r="D12" s="76">
        <f>D17</f>
        <v>1207148.0299999937</v>
      </c>
      <c r="E12" s="76">
        <f>E16</f>
        <v>-6725481.959999999</v>
      </c>
      <c r="F12" s="77">
        <f>D12-E12</f>
        <v>7932629.9899999928</v>
      </c>
    </row>
    <row r="13" spans="1:6">
      <c r="A13" s="84" t="s">
        <v>34</v>
      </c>
      <c r="B13" s="85"/>
      <c r="C13" s="86"/>
      <c r="D13" s="78"/>
      <c r="E13" s="78"/>
      <c r="F13" s="79"/>
    </row>
    <row r="14" spans="1:6" ht="22.5">
      <c r="A14" s="87" t="s">
        <v>330</v>
      </c>
      <c r="B14" s="88" t="s">
        <v>331</v>
      </c>
      <c r="C14" s="89" t="s">
        <v>201</v>
      </c>
      <c r="D14" s="54" t="s">
        <v>47</v>
      </c>
      <c r="E14" s="54" t="s">
        <v>47</v>
      </c>
      <c r="F14" s="56" t="s">
        <v>47</v>
      </c>
    </row>
    <row r="15" spans="1:6">
      <c r="A15" s="87" t="s">
        <v>332</v>
      </c>
      <c r="B15" s="88" t="s">
        <v>333</v>
      </c>
      <c r="C15" s="89" t="s">
        <v>201</v>
      </c>
      <c r="D15" s="78"/>
      <c r="E15" s="78"/>
      <c r="F15" s="79"/>
    </row>
    <row r="16" spans="1:6">
      <c r="A16" s="81" t="s">
        <v>334</v>
      </c>
      <c r="B16" s="82" t="s">
        <v>335</v>
      </c>
      <c r="C16" s="83" t="s">
        <v>336</v>
      </c>
      <c r="D16" s="90">
        <f>D17</f>
        <v>1207148.0299999937</v>
      </c>
      <c r="E16" s="90">
        <f>E17</f>
        <v>-6725481.959999999</v>
      </c>
      <c r="F16" s="91">
        <f>F12</f>
        <v>7932629.9899999928</v>
      </c>
    </row>
    <row r="17" spans="1:6" ht="22.5">
      <c r="A17" s="81" t="s">
        <v>337</v>
      </c>
      <c r="B17" s="82" t="s">
        <v>335</v>
      </c>
      <c r="C17" s="83" t="s">
        <v>338</v>
      </c>
      <c r="D17" s="92">
        <f>D22+D26</f>
        <v>1207148.0299999937</v>
      </c>
      <c r="E17" s="92">
        <f>E19+E23</f>
        <v>-6725481.959999999</v>
      </c>
      <c r="F17" s="93">
        <f>F12</f>
        <v>7932629.9899999928</v>
      </c>
    </row>
    <row r="18" spans="1:6" ht="45">
      <c r="A18" s="81" t="s">
        <v>361</v>
      </c>
      <c r="B18" s="82" t="s">
        <v>335</v>
      </c>
      <c r="C18" s="83" t="s">
        <v>362</v>
      </c>
      <c r="D18" s="76"/>
      <c r="E18" s="76"/>
      <c r="F18" s="77"/>
    </row>
    <row r="19" spans="1:6">
      <c r="A19" s="81" t="s">
        <v>363</v>
      </c>
      <c r="B19" s="82" t="s">
        <v>339</v>
      </c>
      <c r="C19" s="83" t="s">
        <v>487</v>
      </c>
      <c r="D19" s="94">
        <f>D22</f>
        <v>-34925371.450000003</v>
      </c>
      <c r="E19" s="94">
        <f>E20</f>
        <v>-12073286.039999999</v>
      </c>
      <c r="F19" s="95" t="s">
        <v>324</v>
      </c>
    </row>
    <row r="20" spans="1:6">
      <c r="A20" s="96" t="s">
        <v>364</v>
      </c>
      <c r="B20" s="97" t="s">
        <v>339</v>
      </c>
      <c r="C20" s="98" t="s">
        <v>488</v>
      </c>
      <c r="D20" s="99">
        <f>D22</f>
        <v>-34925371.450000003</v>
      </c>
      <c r="E20" s="99">
        <f>E21</f>
        <v>-12073286.039999999</v>
      </c>
      <c r="F20" s="100" t="s">
        <v>324</v>
      </c>
    </row>
    <row r="21" spans="1:6" ht="22.5">
      <c r="A21" s="96" t="s">
        <v>365</v>
      </c>
      <c r="B21" s="97" t="s">
        <v>339</v>
      </c>
      <c r="C21" s="98" t="s">
        <v>489</v>
      </c>
      <c r="D21" s="99">
        <f>D22</f>
        <v>-34925371.450000003</v>
      </c>
      <c r="E21" s="99">
        <f>E22</f>
        <v>-12073286.039999999</v>
      </c>
      <c r="F21" s="100" t="s">
        <v>324</v>
      </c>
    </row>
    <row r="22" spans="1:6" ht="22.5">
      <c r="A22" s="96" t="s">
        <v>340</v>
      </c>
      <c r="B22" s="97" t="s">
        <v>339</v>
      </c>
      <c r="C22" s="98" t="s">
        <v>490</v>
      </c>
      <c r="D22" s="99">
        <f>-Доходы!D19</f>
        <v>-34925371.450000003</v>
      </c>
      <c r="E22" s="99">
        <v>-12073286.039999999</v>
      </c>
      <c r="F22" s="100" t="s">
        <v>324</v>
      </c>
    </row>
    <row r="23" spans="1:6">
      <c r="A23" s="81" t="s">
        <v>366</v>
      </c>
      <c r="B23" s="82" t="s">
        <v>341</v>
      </c>
      <c r="C23" s="83" t="s">
        <v>491</v>
      </c>
      <c r="D23" s="94">
        <f>D26</f>
        <v>36132519.479999997</v>
      </c>
      <c r="E23" s="94">
        <f>E24</f>
        <v>5347804.08</v>
      </c>
      <c r="F23" s="95" t="s">
        <v>324</v>
      </c>
    </row>
    <row r="24" spans="1:6" ht="14.25" customHeight="1">
      <c r="A24" s="96" t="s">
        <v>367</v>
      </c>
      <c r="B24" s="97" t="s">
        <v>341</v>
      </c>
      <c r="C24" s="98" t="s">
        <v>492</v>
      </c>
      <c r="D24" s="99">
        <f>D26</f>
        <v>36132519.479999997</v>
      </c>
      <c r="E24" s="99">
        <f>E25</f>
        <v>5347804.08</v>
      </c>
      <c r="F24" s="100" t="s">
        <v>324</v>
      </c>
    </row>
    <row r="25" spans="1:6" ht="21.75" customHeight="1">
      <c r="A25" s="96" t="s">
        <v>368</v>
      </c>
      <c r="B25" s="97" t="s">
        <v>341</v>
      </c>
      <c r="C25" s="98" t="s">
        <v>493</v>
      </c>
      <c r="D25" s="99">
        <f>D26</f>
        <v>36132519.479999997</v>
      </c>
      <c r="E25" s="99">
        <f>E26</f>
        <v>5347804.08</v>
      </c>
      <c r="F25" s="100" t="s">
        <v>324</v>
      </c>
    </row>
    <row r="26" spans="1:6" ht="24.75" customHeight="1">
      <c r="A26" s="96" t="s">
        <v>342</v>
      </c>
      <c r="B26" s="97" t="s">
        <v>341</v>
      </c>
      <c r="C26" s="98" t="s">
        <v>494</v>
      </c>
      <c r="D26" s="99">
        <f>Расходы!D13</f>
        <v>36132519.479999997</v>
      </c>
      <c r="E26" s="99">
        <v>5347804.08</v>
      </c>
      <c r="F26" s="100" t="s">
        <v>324</v>
      </c>
    </row>
    <row r="28" spans="1:6" ht="12.75" customHeight="1">
      <c r="A28" s="101"/>
    </row>
    <row r="29" spans="1:6" ht="12.75" customHeight="1">
      <c r="A29" s="101" t="s">
        <v>369</v>
      </c>
    </row>
    <row r="30" spans="1:6" ht="12.75" customHeight="1">
      <c r="A30" s="102" t="s">
        <v>370</v>
      </c>
      <c r="B30" s="103" t="s">
        <v>371</v>
      </c>
      <c r="C30" s="103"/>
      <c r="D30" s="104" t="s">
        <v>372</v>
      </c>
      <c r="E30" s="139"/>
      <c r="F30" s="140"/>
    </row>
    <row r="31" spans="1:6" ht="12.75" customHeight="1">
      <c r="A31" s="105"/>
      <c r="B31" s="141" t="s">
        <v>373</v>
      </c>
      <c r="C31" s="141"/>
      <c r="D31" s="141" t="s">
        <v>374</v>
      </c>
      <c r="E31" s="141"/>
      <c r="F31" s="106"/>
    </row>
    <row r="32" spans="1:6" ht="12.75" customHeight="1">
      <c r="A32" s="107"/>
      <c r="B32" s="107"/>
      <c r="C32" s="107"/>
      <c r="D32" s="107"/>
      <c r="E32" s="107"/>
      <c r="F32" s="107"/>
    </row>
    <row r="33" spans="1:6" ht="12.75" customHeight="1">
      <c r="A33" s="107"/>
      <c r="B33" s="107"/>
      <c r="C33" s="107"/>
      <c r="D33" s="107"/>
      <c r="E33" s="107"/>
      <c r="F33" s="107"/>
    </row>
    <row r="34" spans="1:6" ht="12.75" customHeight="1">
      <c r="A34" s="108" t="s">
        <v>387</v>
      </c>
      <c r="B34" s="109" t="s">
        <v>371</v>
      </c>
      <c r="C34" s="109"/>
      <c r="D34" s="110" t="s">
        <v>388</v>
      </c>
      <c r="E34" s="142"/>
      <c r="F34" s="140"/>
    </row>
    <row r="35" spans="1:6" ht="12.75" customHeight="1">
      <c r="A35" s="111" t="s">
        <v>375</v>
      </c>
      <c r="B35" s="141" t="s">
        <v>376</v>
      </c>
      <c r="C35" s="141"/>
      <c r="D35" s="141" t="s">
        <v>374</v>
      </c>
      <c r="E35" s="141"/>
      <c r="F35" s="112"/>
    </row>
    <row r="37" spans="1:6" ht="12.75" customHeight="1">
      <c r="A37" s="113" t="s">
        <v>377</v>
      </c>
    </row>
    <row r="38" spans="1:6" ht="12.75" customHeight="1">
      <c r="A38" s="113"/>
    </row>
    <row r="39" spans="1:6" ht="12.75" customHeight="1">
      <c r="A39" s="113" t="s">
        <v>378</v>
      </c>
    </row>
    <row r="40" spans="1:6" ht="12.75" customHeight="1">
      <c r="A40" s="113" t="s">
        <v>379</v>
      </c>
      <c r="D40" s="114" t="s">
        <v>380</v>
      </c>
    </row>
    <row r="41" spans="1:6" ht="12.75" customHeight="1">
      <c r="A41" s="113"/>
    </row>
    <row r="42" spans="1:6" ht="12.75" customHeight="1">
      <c r="A42" s="113" t="s">
        <v>381</v>
      </c>
      <c r="D42" s="114" t="s">
        <v>382</v>
      </c>
    </row>
    <row r="43" spans="1:6" ht="12.75" customHeight="1">
      <c r="A43" s="113"/>
      <c r="D43" s="114"/>
    </row>
    <row r="44" spans="1:6" ht="12.75" customHeight="1">
      <c r="A44" s="113" t="s">
        <v>383</v>
      </c>
      <c r="D44" s="114" t="s">
        <v>384</v>
      </c>
    </row>
    <row r="46" spans="1:6" ht="12.75" customHeight="1">
      <c r="A46" s="113" t="s">
        <v>385</v>
      </c>
      <c r="D46" s="114" t="s">
        <v>386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2" stopIfTrue="1" operator="equal">
      <formula>0</formula>
    </cfRule>
  </conditionalFormatting>
  <conditionalFormatting sqref="E28:F28">
    <cfRule type="cellIs" priority="13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01:F101">
    <cfRule type="cellIs" priority="15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69" right="0.24" top="0.48" bottom="0.39370078740157483" header="0.51181102362204722" footer="0.51181102362204722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343</v>
      </c>
      <c r="B1" t="s">
        <v>344</v>
      </c>
    </row>
    <row r="2" spans="1:2">
      <c r="A2" t="s">
        <v>345</v>
      </c>
      <c r="B2" t="s">
        <v>346</v>
      </c>
    </row>
    <row r="3" spans="1:2">
      <c r="A3" t="s">
        <v>347</v>
      </c>
      <c r="B3" t="s">
        <v>6</v>
      </c>
    </row>
    <row r="4" spans="1:2">
      <c r="A4" t="s">
        <v>348</v>
      </c>
      <c r="B4" t="s">
        <v>349</v>
      </c>
    </row>
    <row r="5" spans="1:2">
      <c r="A5" t="s">
        <v>350</v>
      </c>
      <c r="B5" t="s">
        <v>351</v>
      </c>
    </row>
    <row r="6" spans="1:2">
      <c r="A6" t="s">
        <v>352</v>
      </c>
      <c r="B6" t="s">
        <v>344</v>
      </c>
    </row>
    <row r="7" spans="1:2">
      <c r="A7" t="s">
        <v>353</v>
      </c>
      <c r="B7" t="s">
        <v>354</v>
      </c>
    </row>
    <row r="8" spans="1:2">
      <c r="A8" t="s">
        <v>355</v>
      </c>
      <c r="B8" t="s">
        <v>354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359</v>
      </c>
    </row>
    <row r="11" spans="1:2">
      <c r="A11" t="s">
        <v>360</v>
      </c>
      <c r="B11" t="s">
        <v>351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Давидюк</dc:creator>
  <dc:description>POI HSSF rep:2.45.0.181</dc:description>
  <cp:lastModifiedBy>Галина Давидюк</cp:lastModifiedBy>
  <cp:lastPrinted>2018-06-15T06:35:05Z</cp:lastPrinted>
  <dcterms:created xsi:type="dcterms:W3CDTF">2018-06-14T05:42:53Z</dcterms:created>
  <dcterms:modified xsi:type="dcterms:W3CDTF">2018-06-15T06:35:07Z</dcterms:modified>
</cp:coreProperties>
</file>