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C:\Users\Ira\Documents\63-289 Уточнение бюджета в ноябре 2018\05 Ноябрь\"/>
    </mc:Choice>
  </mc:AlternateContent>
  <xr:revisionPtr revIDLastSave="0" documentId="8_{E9F6714D-87DD-4D3D-95FA-9337E53F57CE}" xr6:coauthVersionLast="38" xr6:coauthVersionMax="38" xr10:uidLastSave="{00000000-0000-0000-0000-000000000000}"/>
  <bookViews>
    <workbookView xWindow="0" yWindow="0" windowWidth="20490" windowHeight="7485" activeTab="3" xr2:uid="{00000000-000D-0000-FFFF-FFFF00000000}"/>
  </bookViews>
  <sheets>
    <sheet name="Прил1 ист" sheetId="1" r:id="rId1"/>
    <sheet name="Прил3 доходы" sheetId="2" r:id="rId2"/>
    <sheet name="Прил5 Безвозм " sheetId="3" r:id="rId3"/>
    <sheet name="список - ноябрь" sheetId="5" r:id="rId4"/>
  </sheets>
  <definedNames>
    <definedName name="_xlnm.Print_Titles" localSheetId="2">'Прил5 Безвозм '!$15:$16</definedName>
    <definedName name="_xlnm.Print_Area" localSheetId="1">'Прил3 доходы'!$A$1:$C$90</definedName>
    <definedName name="_xlnm.Print_Area" localSheetId="2">'Прил5 Безвозм '!$A$1:$C$46</definedName>
    <definedName name="_xlnm.Print_Area" localSheetId="3">'список - ноябрь'!$A$1:$F$7</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5" l="1"/>
  <c r="C43" i="3"/>
  <c r="C20" i="2"/>
  <c r="C89" i="2"/>
  <c r="C88" i="2" s="1"/>
  <c r="C87" i="2" s="1"/>
  <c r="C45" i="3"/>
  <c r="C44" i="3" s="1"/>
  <c r="C75" i="2"/>
  <c r="C74" i="2" s="1"/>
  <c r="C71" i="2" s="1"/>
  <c r="C73" i="2"/>
  <c r="C21" i="3"/>
  <c r="C68" i="2" s="1"/>
  <c r="C67" i="2" s="1"/>
  <c r="C24" i="3"/>
  <c r="C23" i="3" s="1"/>
  <c r="C33" i="3"/>
  <c r="C35" i="3"/>
  <c r="C32" i="3"/>
  <c r="C38" i="3"/>
  <c r="C41" i="3"/>
  <c r="C40" i="3" s="1"/>
  <c r="C37" i="3" s="1"/>
  <c r="C82" i="2" s="1"/>
  <c r="C81" i="2" s="1"/>
  <c r="C78" i="2" s="1"/>
  <c r="C19" i="2"/>
  <c r="C25" i="2"/>
  <c r="C24" i="2" s="1"/>
  <c r="C31" i="2"/>
  <c r="C30" i="2" s="1"/>
  <c r="C34" i="2"/>
  <c r="C37" i="2"/>
  <c r="C36" i="2"/>
  <c r="C39" i="2"/>
  <c r="C41" i="2"/>
  <c r="C42" i="2"/>
  <c r="C46" i="2"/>
  <c r="C45" i="2" s="1"/>
  <c r="C44" i="2" s="1"/>
  <c r="C51" i="2"/>
  <c r="C50" i="2"/>
  <c r="C49" i="2" s="1"/>
  <c r="C48" i="2" s="1"/>
  <c r="C54" i="2"/>
  <c r="C55" i="2"/>
  <c r="C59" i="2"/>
  <c r="C58" i="2"/>
  <c r="C62" i="2"/>
  <c r="C61" i="2" s="1"/>
  <c r="C57" i="2" s="1"/>
  <c r="C72" i="2"/>
  <c r="C76" i="2"/>
  <c r="C79" i="2"/>
  <c r="C85" i="2"/>
  <c r="C84" i="2" s="1"/>
  <c r="C83" i="2" s="1"/>
  <c r="C33" i="2"/>
  <c r="C26" i="1"/>
  <c r="C18" i="2" l="1"/>
  <c r="C65" i="2"/>
  <c r="C64" i="2" s="1"/>
  <c r="C70" i="2"/>
  <c r="C69" i="2" s="1"/>
  <c r="C66" i="2" s="1"/>
  <c r="C20" i="3"/>
  <c r="C19" i="3" s="1"/>
  <c r="C18" i="3" s="1"/>
  <c r="C90" i="2" l="1"/>
  <c r="C25" i="1" s="1"/>
  <c r="C24" i="1" s="1"/>
  <c r="C23" i="1" s="1"/>
  <c r="C22" i="1" s="1"/>
</calcChain>
</file>

<file path=xl/sharedStrings.xml><?xml version="1.0" encoding="utf-8"?>
<sst xmlns="http://schemas.openxmlformats.org/spreadsheetml/2006/main" count="275" uniqueCount="207">
  <si>
    <t>Приложение 1</t>
  </si>
  <si>
    <t>к решению совета депутатов</t>
  </si>
  <si>
    <t>муниципального образования</t>
  </si>
  <si>
    <t xml:space="preserve"> Кусинское сельское поселение</t>
  </si>
  <si>
    <t>Киришского муниципального района</t>
  </si>
  <si>
    <t>Ленинградской области</t>
  </si>
  <si>
    <t>ИСТОЧНИКИ</t>
  </si>
  <si>
    <t xml:space="preserve">     внутреннего финансирования дефицита бюджета муниципального образования </t>
  </si>
  <si>
    <t xml:space="preserve">   Кусинское сельское поселение  Киришского муниципального района </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</si>
  <si>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</si>
  <si>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</si>
  <si>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</si>
  <si>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</si>
  <si>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000 01 05 02 00 00 0000 500</t>
  </si>
  <si>
    <t>Увеличение прочих остатков средств бюджетов</t>
  </si>
  <si>
    <t>000 01 05 02 01 10 0000 510</t>
  </si>
  <si>
    <t>Увеличение прочих остатков денежных средств бюджетов сельских поселений</t>
  </si>
  <si>
    <t>000 01 05 02 00 00 0000 600</t>
  </si>
  <si>
    <t>Уменьшение прочих остатков средств бюджетов</t>
  </si>
  <si>
    <t>000 01 05 02 01 10 0000 610</t>
  </si>
  <si>
    <t>Уменьшение прочих остатков денежных средств бюджетов сельских поселений</t>
  </si>
  <si>
    <t>Код</t>
  </si>
  <si>
    <t xml:space="preserve">Наименование </t>
  </si>
  <si>
    <t>Сумма        (тысяч рублей)</t>
  </si>
  <si>
    <t>Ленинградской области на 2018 год</t>
  </si>
  <si>
    <t>ВСЕГО: доходов</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</si>
  <si>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</si>
  <si>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t>
  </si>
  <si>
    <t>000 2 19 00000 00 0000 000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</si>
  <si>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</si>
  <si>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000 2 18 05010 10 0000 151</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</si>
  <si>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</si>
  <si>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000 2 18 05000 10 0000 151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</si>
  <si>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</si>
  <si>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</si>
  <si>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</si>
  <si>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</si>
  <si>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Прочие межбюджетные трансферты, передаваемые бюджетам сельских поселений</t>
  </si>
  <si>
    <t>000 202 49999 10 0000 151</t>
  </si>
  <si>
    <t>Прочие межбюджетные трансферты, передаваемые бюджетам</t>
  </si>
  <si>
    <t>000 202 49999 00 0000 151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</si>
  <si>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</si>
  <si>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000 2 02 45160 10 0000 151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</si>
  <si>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</si>
  <si>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000 2 02 45160 00 0000 151</t>
  </si>
  <si>
    <t>Иные межбюджетные трансферты</t>
  </si>
  <si>
    <t>000 2 02 40000 00 0000 151</t>
  </si>
  <si>
    <t>Субсидии на реализацию проектов местных инициатив граждан, получивших грантовую поддержку</t>
  </si>
  <si>
    <t>000 2 02 02999 10 0000 151</t>
  </si>
  <si>
    <t>Прочие субсидии</t>
  </si>
  <si>
    <t>000 2 02 02999 00 0000 151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</si>
  <si>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</si>
  <si>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000 2 02 35118 10 0000 151</t>
  </si>
  <si>
    <t>Субвенции бюджетам на осуществление первичного воинского учета на территориях, где отсутствуют военные комиссариаты</t>
  </si>
  <si>
    <t>000 202 35118 00 0000 151</t>
  </si>
  <si>
    <t>Субвенции бюджетам сельских поселений на выполнение передаваемых полномочий субъектов Российской Федерации</t>
  </si>
  <si>
    <t>000 2 02 30024 10 0000 151</t>
  </si>
  <si>
    <t>Субвенции местным бюджетам на выполнение передаваемых полномочий субъектов Российской Федерации</t>
  </si>
  <si>
    <t>000 202 30024 00 0000 151</t>
  </si>
  <si>
    <t>Субвенции бюджетам бюджетной системы Российской Федерации</t>
  </si>
  <si>
    <t>000 2 02 30000 00 0000 151</t>
  </si>
  <si>
    <t>Прочие субсидии бюджетам сельских поселений</t>
  </si>
  <si>
    <t>000 2 02 29999 10 0000 151</t>
  </si>
  <si>
    <t>000 2 02 29999 00 0000 151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</si>
  <si>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</si>
  <si>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000 2 02 20216 10 0000 151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</si>
  <si>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</si>
  <si>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000 2 02 20216 00 0000 151</t>
  </si>
  <si>
    <t>Субсидии бюджетам бюджетной системы Российской Федерации (межбюджетные субсидии)</t>
  </si>
  <si>
    <t>000 2 02 20000 00 0000 151</t>
  </si>
  <si>
    <t>Безвозмездные поступления от других бюджетов бюджетной системы Российской Федерации</t>
  </si>
  <si>
    <t>000 2 02 00000 00 0000 000</t>
  </si>
  <si>
    <t>БЕЗВОЗМЕЗДНЫЕ ПОСТУПЛЕНИЯ</t>
  </si>
  <si>
    <t>000 2 00 00000 00 0000 000</t>
  </si>
  <si>
    <t xml:space="preserve">Прочие доходы  от компенсации затрат бюджетов сельских поселений </t>
  </si>
  <si>
    <t>000 1 13 02995 10 0000 130</t>
  </si>
  <si>
    <t>Прочие доходы от компенсации затрат государства</t>
  </si>
  <si>
    <t>000 1 13 02990 00 0000 130</t>
  </si>
  <si>
    <t>Доходы от  компенсации затрат государства</t>
  </si>
  <si>
    <t>000 1 13 02000 00 0000 130</t>
  </si>
  <si>
    <t xml:space="preserve">Прочие доходы  от оказания платных услуг (работ) получателями средств бюджетов сельских поселений </t>
  </si>
  <si>
    <t>000 1 13 01995 10 0000 130</t>
  </si>
  <si>
    <t>Прочие доходы от оказания платных услуг (работ)</t>
  </si>
  <si>
    <t>000 1 13 01990 00 0000 130</t>
  </si>
  <si>
    <t xml:space="preserve">Доходы от оказания платных услуг (работ) </t>
  </si>
  <si>
    <t>000 1 13 01000 00 0000 130</t>
  </si>
  <si>
    <t>Доходы от оказания платных услуг (работ) и компенсации затрат государства</t>
  </si>
  <si>
    <t>000 1 13 00000 00 0000 000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</si>
  <si>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</si>
  <si>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</si>
  <si>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</si>
  <si>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</si>
  <si>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</si>
  <si>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</si>
  <si>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Доходы от сдачи в аренду имущества, составляющего казну сельских поселений (за исключением земельных участков) - по прочим договорам от сдачи в аренду имущества</t>
  </si>
  <si>
    <t>000 1 11 05075 10 0002 120</t>
  </si>
  <si>
    <t>Доходы от сдачи в аренду имущества, составляющего казну сельских поселений (за исключением земельных участков)-доходы от сдачи в аренду имущества, непосредственно участвующего в предоставлении коммунальных услуг населению</t>
  </si>
  <si>
    <t>000 1 11 05075 10 0001 120</t>
  </si>
  <si>
    <t>Доходы от сдачи в аренду имущества, составляющего казну сельских поселений (за исключением земельных участков)</t>
  </si>
  <si>
    <t>000 1 11 05075 10 0000 120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</si>
  <si>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</si>
  <si>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</si>
  <si>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</si>
  <si>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</si>
  <si>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от использования имущества, находящегося в государственной и муниципальной собственности</t>
  </si>
  <si>
    <t>000 1 11 00000 00 0000 000</t>
  </si>
  <si>
    <t>Земельный налог (по обязательствам, возникшим до 1 января 2006 года), мобилизуемый на территориях сельских поселений</t>
  </si>
  <si>
    <t>000 1 09 04053 10 0000 110</t>
  </si>
  <si>
    <t>Земельный налог (по обязательствам, возникшим до 1 января 2006 года)</t>
  </si>
  <si>
    <t>000 1 09 04050 00 0000 110</t>
  </si>
  <si>
    <t>Налоги на имущество</t>
  </si>
  <si>
    <t>000 1 09 04000 00 0000 110</t>
  </si>
  <si>
    <t>Задолженность и перерасчеты по отмененным налогам, сборам и иным обязательным платежам</t>
  </si>
  <si>
    <t>000 1 09 00000 00 0000 000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</si>
  <si>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</si>
  <si>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</si>
  <si>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</si>
  <si>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</si>
  <si>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t>
  </si>
  <si>
    <t>000 1 08 00000 00 0000 000</t>
  </si>
  <si>
    <t>Земельный налог с физических лиц, обладающих земельным участком, расположенным в границах сельских поселений</t>
  </si>
  <si>
    <t>000 1 06 06043 10 0000 110</t>
  </si>
  <si>
    <t>Земельный налог с физических лиц</t>
  </si>
  <si>
    <t>000 1 06 06040 00 0000 110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</si>
  <si>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</si>
  <si>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</si>
  <si>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организаций</t>
  </si>
  <si>
    <t>000 1 06 06030 00 0000 110</t>
  </si>
  <si>
    <t>Земельный налог</t>
  </si>
  <si>
    <t>000 1 06 06000 00 0000 110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</si>
  <si>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</si>
  <si>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</si>
  <si>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Налог на имущество физических лиц</t>
  </si>
  <si>
    <t>000 1 06 01000 00 0000 110</t>
  </si>
  <si>
    <t>000 1 06 00000 00 0000 000</t>
  </si>
  <si>
    <t>Единый сельскохозяйственный налог</t>
  </si>
  <si>
    <t>000 1 05 03010 01 0000 110</t>
  </si>
  <si>
    <t>000 1 05 03000 01 0000 110</t>
  </si>
  <si>
    <t>Налоги на совокупный доход</t>
  </si>
  <si>
    <t>000 1 05 00000 00 0000 000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</si>
  <si>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</si>
  <si>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</si>
  <si>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</si>
  <si>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</si>
  <si>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</si>
  <si>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</si>
  <si>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</si>
  <si>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</si>
  <si>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Акцизы по подакцизным товарам (продукции), производимым на территории Российской Федерации</t>
  </si>
  <si>
    <t>000 1 03 02000 01 0000 110</t>
  </si>
  <si>
    <t>Налоги на товары (работы, услуги) реализуемые на территории Российской Федерации</t>
  </si>
  <si>
    <t>000 1 03 00000 00 0000 000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</si>
  <si>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</si>
  <si>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</si>
  <si>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</si>
  <si>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000 1 01 02010 01 0000 110</t>
  </si>
  <si>
    <t>Налоги на доходы физических лиц</t>
  </si>
  <si>
    <t>000 1 01 02000 01 0000 110</t>
  </si>
  <si>
    <t>Налоги на прибыль, доходы</t>
  </si>
  <si>
    <t>000 1 01 00000 00 0000 000</t>
  </si>
  <si>
    <t>НАЛОГОВЫЕ И НЕНАЛОГОВЫЕ ДОХОДЫ</t>
  </si>
  <si>
    <t>000 1 00 00000 00 0000 000</t>
  </si>
  <si>
    <t>Сумма                  (тысяч рублей)</t>
  </si>
  <si>
    <t>Источник доходов</t>
  </si>
  <si>
    <t>Код бюджетной классификации</t>
  </si>
  <si>
    <t>на 2018 год</t>
  </si>
  <si>
    <t xml:space="preserve">Киришского муниципального района Ленинградской области </t>
  </si>
  <si>
    <t xml:space="preserve">муниципального образования Кусинское сельское поселение </t>
  </si>
  <si>
    <t>Прогнозируемые поступления доходов в бюджет</t>
  </si>
  <si>
    <t>Кусинское сельское поселение</t>
  </si>
  <si>
    <t>Приложение 3</t>
  </si>
  <si>
    <t xml:space="preserve">Прочие межбюджетные трансферты, передаваемые бюджетам сельских поселений - иные межбюджетные трансферты на проведение непредвиденных аварийно- восстановительных работ и других неотложных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t>
  </si>
  <si>
    <t>000 2 02 49999 10 0105 151</t>
  </si>
  <si>
    <t>Прочие межбюджетные трансферты, передаваемые бюджетам сельских поселений - иные межбюджетные трансферты на меры по обеспечению сбалансированности бюджетов поселений</t>
  </si>
  <si>
    <t>000 202 49999 10 0102 151</t>
  </si>
  <si>
    <t xml:space="preserve">000 202 40000 00 0000 151 </t>
  </si>
  <si>
    <t>Прочие субсидии бюджетам сельских поселений на реализацию мероприятий по подготовке объектов теплоснабжения к отопительному сезону на территории Ленинградской области</t>
  </si>
  <si>
    <t>Прочие субсидии бюджетам сельских поселений  на мероприятия, направленные на безаварийную работу объектов водоснабжения и водоотведения</t>
  </si>
  <si>
    <t xml:space="preserve">Прочие субсидии бюджетам сельских поселений на реализацию комплекса мероприятий по борьбе с борщевиком Сосновского </t>
  </si>
  <si>
    <t>Прочие субсидии бюджетам сельских поселений на обеспечение стимулирующих выплат работникам муниципальных учреждений культуры Ленинградской области</t>
  </si>
  <si>
    <t>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2014 - 2029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Ленинградской области"</t>
  </si>
  <si>
    <t>Прочие субсидии бюджетам сельских поселений на реализацию областного закона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t>
  </si>
  <si>
    <t>(тысяч рублей)</t>
  </si>
  <si>
    <t>классификации</t>
  </si>
  <si>
    <t xml:space="preserve">Сумма </t>
  </si>
  <si>
    <t xml:space="preserve">Код бюджетной </t>
  </si>
  <si>
    <t>на  2018 год</t>
  </si>
  <si>
    <t>Приложение 5</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</si>
  <si>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</si>
  <si>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2 02 49999 10 0105 151</t>
  </si>
  <si>
    <t>№ п/п</t>
  </si>
  <si>
    <t>Наименование главного администратора доходов</t>
  </si>
  <si>
    <t>Наименование источника доходов</t>
  </si>
  <si>
    <t>Сумма  (рублей)</t>
  </si>
  <si>
    <t>Основание изменений</t>
  </si>
  <si>
    <t>Администрация МО  Кусинское сельское поселение Киришского муниципального района Ленинградской области</t>
  </si>
  <si>
    <t>в редакции к решению совета депутатов</t>
  </si>
  <si>
    <t xml:space="preserve">от 12.12.2017 №52/230 </t>
  </si>
  <si>
    <t>ИТОГО</t>
  </si>
  <si>
    <t>000 2 19 60010 10 0000 151</t>
  </si>
  <si>
    <t>000 2 19 00000 10 0000 151</t>
  </si>
  <si>
    <t>Справочная информация по вносимым изменениям в доходную часть бюджета  муниципального образования Кусинское сельское поселение Киришского муниципального района Ленинградской области на 2018 год, вносимые на рассмотрение совета депутатов муниципального образования  Кусинское сельское поселение Киришского муниципального района Ленинградской области</t>
  </si>
  <si>
    <t>Прочие субсидии бюджетам сельских поселений на реализацию областного закона от 15 января 2018 года N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</si>
  <si>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</si>
  <si>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</si>
  <si>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Решение совета депутатов муниципального образования Киришский муниципальный район 
Ленинградской области  от 26 сентября 2018 года № 42/337 "О распределении межбюджетных трансфертов бюджетам поселений на проведение непредвиденных, аварийно-восстановительных работ и других неотложных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на 2018 год"</t>
  </si>
  <si>
    <t>от 01.10.2018  № 63/289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</si>
</sst>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7" x14ac:knownFonts="1">
    <font>
      <sz val="10"/>
      <name val="Arial"/>
    </font>
    <font>
      <sz val="12"/>
      <name val="Times New Roman"/>
      <family val="1"/>
      <charset val="204"/>
    </font>
    <font>
      <sz val="12"/>
      <name val="Arial"/>
      <family val="2"/>
      <charset val="204"/>
    </font>
    <font>
      <b/>
      <sz val="12"/>
      <name val="Times New Roman"/>
      <family val="1"/>
      <charset val="204"/>
    </font>
    <font>
      <b/>
      <sz val="12"/>
      <name val="Arial"/>
      <family val="2"/>
      <charset val="204"/>
    </font>
    <font>
      <sz val="10"/>
      <name val="Arial"/>
      <family val="2"/>
      <charset val="204"/>
    </font>
    <font>
      <sz val="10"/>
      <name val="Arial"/>
      <family val="2"/>
      <charset val="204"/>
    </font>
    <font>
      <b/>
      <sz val="11"/>
      <name val="Calibri"/>
      <family val="2"/>
      <charset val="204"/>
    </font>
    <font>
      <sz val="11"/>
      <name val="Calibri"/>
      <family val="2"/>
      <charset val="204"/>
    </font>
    <font>
      <i/>
      <sz val="11"/>
      <name val="Calibri"/>
      <family val="2"/>
      <charset val="204"/>
    </font>
    <font>
      <sz val="11"/>
      <name val="Times New Roman"/>
      <family val="1"/>
      <charset val="204"/>
    </font>
    <font>
      <sz val="12"/>
      <color indexed="10"/>
      <name val="Times New Roman"/>
      <family val="1"/>
      <charset val="204"/>
    </font>
    <font>
      <b/>
      <sz val="12"/>
      <color indexed="10"/>
      <name val="Times New Roman"/>
      <family val="1"/>
      <charset val="204"/>
    </font>
    <font>
      <b/>
      <sz val="11"/>
      <name val="Times New Roman"/>
      <family val="1"/>
      <charset val="204"/>
    </font>
    <font>
      <sz val="10"/>
      <color indexed="10"/>
      <name val="Arial"/>
      <family val="2"/>
      <charset val="204"/>
    </font>
    <font>
      <sz val="10"/>
      <name val="Arial Cyr"/>
      <charset val="204"/>
    </font>
    <font>
      <sz val="11"/>
      <color theme="1"/>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0" fontId="5" fillId="0" borderId="0"/>
    <xf numFmtId="0" fontId="16" fillId="0" borderId="0"/>
    <xf numFmtId="0" fontId="16" fillId="0" borderId="0"/>
    <xf numFmtId="0" fontId="15" fillId="0" borderId="0"/>
    <xf numFmtId="0" fontId="5" fillId="0" borderId="0"/>
    <xf numFmtId="0" fontId="16" fillId="0" borderId="0"/>
    <xf numFmtId="0" fontId="5" fillId="0" borderId="0"/>
    <xf numFmtId="0" fontId="5" fillId="0" borderId="0"/>
    <xf numFmtId="0" fontId="6"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153">
    <xf numFmtId="0" fontId="0" fillId="0" borderId="0" xfId="0"/>
    <xf numFmtId="0" fontId="1" fillId="0" borderId="0" xfId="0" applyFont="1"/>
    <xf numFmtId="0" fontId="2" fillId="0" borderId="0" xfId="0" applyFont="1"/>
    <xf numFmtId="0" fontId="4" fillId="0" borderId="0" xfId="0" applyFont="1"/>
    <xf numFmtId="0" fontId="1" fillId="0" borderId="0" xfId="0" applyFont="1" applyAlignment="1">
      <alignment horizontal="right"/>
    </xf>
    <xf numFmtId="0" fontId="3" fillId="0" borderId="1" xfId="0" applyFont="1" applyBorder="1"/>
    <xf numFmtId="0" fontId="3" fillId="0" borderId="1" xfId="0" applyFont="1" applyBorder="1" applyAlignment="1">
      <alignment horizontal="justify"/>
    </xf>
    <xf numFmtId="2" fontId="3" fillId="0" borderId="1" xfId="0" applyNumberFormat="1" applyFont="1" applyBorder="1" applyAlignment="1">
      <alignment horizontal="right"/>
    </xf>
    <xf numFmtId="0" fontId="1" fillId="0" borderId="1" xfId="0" applyFont="1" applyBorder="1"/>
    <xf numFmtId="0" fontId="1" fillId="0" borderId="1" xfId="0" applyFont="1" applyBorder="1" applyAlignment="1">
      <alignment horizontal="justify"/>
    </xf>
    <xf numFmtId="2" fontId="1" fillId="0" borderId="1" xfId="0" applyNumberFormat="1" applyFont="1" applyBorder="1" applyAlignment="1">
      <alignment horizontal="right"/>
    </xf>
    <xf numFmtId="2" fontId="1" fillId="2" borderId="1" xfId="0" applyNumberFormat="1" applyFont="1" applyFill="1" applyBorder="1" applyAlignment="1">
      <alignment horizontal="right"/>
    </xf>
    <xf numFmtId="2" fontId="2" fillId="0" borderId="0" xfId="0" applyNumberFormat="1" applyFont="1"/>
    <xf numFmtId="2" fontId="3" fillId="0" borderId="1" xfId="0" applyNumberFormat="1" applyFont="1" applyFill="1" applyBorder="1" applyAlignment="1">
      <alignment horizontal="right"/>
    </xf>
    <xf numFmtId="2" fontId="1" fillId="0" borderId="1" xfId="0" applyNumberFormat="1" applyFont="1" applyFill="1" applyBorder="1" applyAlignment="1">
      <alignment horizontal="right"/>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5" fillId="0" borderId="0" xfId="0" applyFont="1"/>
    <xf numFmtId="0" fontId="0" fillId="0" borderId="0" xfId="0" applyFont="1"/>
    <xf numFmtId="4" fontId="7" fillId="0" borderId="0" xfId="0" applyNumberFormat="1" applyFont="1" applyBorder="1"/>
    <xf numFmtId="0" fontId="7" fillId="0" borderId="0" xfId="0" applyFont="1" applyBorder="1"/>
    <xf numFmtId="4" fontId="8" fillId="0" borderId="0" xfId="0" applyNumberFormat="1" applyFont="1" applyBorder="1"/>
    <xf numFmtId="0" fontId="8" fillId="0" borderId="0" xfId="0" applyFont="1" applyBorder="1"/>
    <xf numFmtId="4" fontId="9" fillId="0" borderId="0" xfId="0" applyNumberFormat="1" applyFont="1" applyBorder="1"/>
    <xf numFmtId="0" fontId="9" fillId="0" borderId="0" xfId="0" applyFont="1" applyBorder="1"/>
    <xf numFmtId="4" fontId="10" fillId="0" borderId="0" xfId="0" applyNumberFormat="1" applyFont="1" applyBorder="1" applyAlignment="1">
      <alignment horizontal="center" wrapText="1"/>
    </xf>
    <xf numFmtId="2" fontId="9" fillId="0" borderId="0" xfId="0" applyNumberFormat="1" applyFont="1" applyBorder="1"/>
    <xf numFmtId="0" fontId="12" fillId="0" borderId="1" xfId="0" applyFont="1" applyBorder="1" applyAlignment="1">
      <alignment horizontal="left"/>
    </xf>
    <xf numFmtId="0" fontId="11" fillId="0" borderId="1" xfId="0" applyFont="1" applyBorder="1" applyAlignment="1">
      <alignment horizontal="justify"/>
    </xf>
    <xf numFmtId="0" fontId="11" fillId="0" borderId="1" xfId="0" applyFont="1" applyBorder="1" applyAlignment="1">
      <alignment horizontal="left"/>
    </xf>
    <xf numFmtId="0" fontId="12" fillId="0" borderId="1" xfId="0" applyFont="1" applyBorder="1" applyAlignment="1">
      <alignment horizontal="justify"/>
    </xf>
    <xf numFmtId="0" fontId="1" fillId="0" borderId="1" xfId="0" applyFont="1" applyBorder="1" applyAlignment="1">
      <alignment horizontal="justify" wrapText="1"/>
    </xf>
    <xf numFmtId="2" fontId="13" fillId="0" borderId="1" xfId="0" applyNumberFormat="1" applyFont="1" applyBorder="1" applyAlignment="1">
      <alignment horizontal="right"/>
    </xf>
    <xf numFmtId="0" fontId="13" fillId="0" borderId="1" xfId="0" applyFont="1" applyBorder="1" applyAlignment="1">
      <alignment horizontal="justify"/>
    </xf>
    <xf numFmtId="0" fontId="13" fillId="0" borderId="1" xfId="0" applyFont="1" applyBorder="1"/>
    <xf numFmtId="2" fontId="1" fillId="3" borderId="1" xfId="0" applyNumberFormat="1" applyFont="1" applyFill="1" applyBorder="1" applyAlignment="1">
      <alignment horizontal="right"/>
    </xf>
    <xf numFmtId="0" fontId="11" fillId="3" borderId="1" xfId="0" applyFont="1" applyFill="1" applyBorder="1" applyAlignment="1">
      <alignment horizontal="justify"/>
    </xf>
    <xf numFmtId="0" fontId="11" fillId="3" borderId="1" xfId="0" applyFont="1" applyFill="1" applyBorder="1"/>
    <xf numFmtId="2" fontId="3" fillId="3" borderId="1" xfId="0" applyNumberFormat="1" applyFont="1" applyFill="1" applyBorder="1" applyAlignment="1">
      <alignment horizontal="right"/>
    </xf>
    <xf numFmtId="0" fontId="12" fillId="3" borderId="1" xfId="0" applyFont="1" applyFill="1" applyBorder="1" applyAlignment="1">
      <alignment horizontal="justify"/>
    </xf>
    <xf numFmtId="0" fontId="12" fillId="3" borderId="1" xfId="0" applyFont="1" applyFill="1" applyBorder="1"/>
    <xf numFmtId="0" fontId="3" fillId="0" borderId="1" xfId="0" applyFont="1" applyBorder="1" applyAlignment="1">
      <alignment horizontal="justify" wrapText="1"/>
    </xf>
    <xf numFmtId="0" fontId="3" fillId="0" borderId="1" xfId="1" applyFont="1" applyBorder="1" applyAlignment="1">
      <alignment horizontal="justify" wrapText="1"/>
    </xf>
    <xf numFmtId="0" fontId="1" fillId="0" borderId="1" xfId="1" applyFont="1" applyBorder="1" applyAlignment="1">
      <alignment horizontal="justify" wrapText="1"/>
    </xf>
    <xf numFmtId="0" fontId="1" fillId="0" borderId="1" xfId="0" applyNumberFormat="1" applyFont="1" applyFill="1" applyBorder="1" applyAlignment="1">
      <alignment horizontal="justify"/>
    </xf>
    <xf numFmtId="0" fontId="1" fillId="0" borderId="1" xfId="0" applyFont="1" applyFill="1" applyBorder="1"/>
    <xf numFmtId="0" fontId="3" fillId="0" borderId="1" xfId="0" applyNumberFormat="1" applyFont="1" applyFill="1" applyBorder="1" applyAlignment="1">
      <alignment horizontal="justify"/>
    </xf>
    <xf numFmtId="0" fontId="3" fillId="0" borderId="1" xfId="0" applyFont="1" applyFill="1" applyBorder="1"/>
    <xf numFmtId="0" fontId="3" fillId="0" borderId="2" xfId="0" applyFont="1" applyBorder="1" applyAlignment="1">
      <alignment horizontal="justify"/>
    </xf>
    <xf numFmtId="0" fontId="3" fillId="0" borderId="1" xfId="0" applyFont="1" applyBorder="1" applyAlignment="1">
      <alignment wrapText="1"/>
    </xf>
    <xf numFmtId="0" fontId="14" fillId="0" borderId="0" xfId="0" applyFont="1"/>
    <xf numFmtId="2" fontId="11" fillId="3" borderId="1" xfId="0" applyNumberFormat="1" applyFont="1" applyFill="1" applyBorder="1" applyAlignment="1">
      <alignment horizontal="right"/>
    </xf>
    <xf numFmtId="2" fontId="12" fillId="3" borderId="1" xfId="0" applyNumberFormat="1" applyFont="1" applyFill="1" applyBorder="1" applyAlignment="1">
      <alignment horizontal="right"/>
    </xf>
    <xf numFmtId="0" fontId="1" fillId="0" borderId="1" xfId="0" applyFont="1" applyFill="1" applyBorder="1" applyAlignment="1">
      <alignment horizontal="justify"/>
    </xf>
    <xf numFmtId="0" fontId="3" fillId="2" borderId="1" xfId="0" applyFont="1" applyFill="1" applyBorder="1" applyAlignment="1">
      <alignment horizontal="justify" wrapText="1"/>
    </xf>
    <xf numFmtId="0" fontId="3" fillId="2" borderId="1" xfId="0" applyFont="1" applyFill="1" applyBorder="1" applyAlignment="1">
      <alignment horizontal="center" wrapText="1"/>
    </xf>
    <xf numFmtId="0" fontId="5" fillId="2" borderId="0" xfId="0" applyFont="1" applyFill="1"/>
    <xf numFmtId="0" fontId="1" fillId="2" borderId="1" xfId="1" applyFont="1" applyFill="1" applyBorder="1" applyAlignment="1">
      <alignment horizontal="justify" wrapText="1"/>
    </xf>
    <xf numFmtId="0" fontId="1" fillId="2" borderId="1" xfId="0" applyFont="1" applyFill="1" applyBorder="1"/>
    <xf numFmtId="0" fontId="0" fillId="2" borderId="0" xfId="0" applyFill="1"/>
    <xf numFmtId="2" fontId="3" fillId="2" borderId="1" xfId="0" applyNumberFormat="1" applyFont="1" applyFill="1" applyBorder="1" applyAlignment="1">
      <alignment horizontal="right"/>
    </xf>
    <xf numFmtId="0" fontId="3" fillId="2" borderId="1" xfId="0" applyFont="1" applyFill="1" applyBorder="1"/>
    <xf numFmtId="0" fontId="1" fillId="2" borderId="1" xfId="0" applyFont="1" applyFill="1" applyBorder="1" applyAlignment="1">
      <alignment horizontal="justify" wrapText="1"/>
    </xf>
    <xf numFmtId="2" fontId="1" fillId="0" borderId="1" xfId="1" applyNumberFormat="1" applyFont="1" applyBorder="1" applyAlignment="1">
      <alignment horizontal="right"/>
    </xf>
    <xf numFmtId="0" fontId="1" fillId="0" borderId="1" xfId="1" applyFont="1" applyBorder="1" applyAlignment="1">
      <alignment wrapText="1"/>
    </xf>
    <xf numFmtId="0" fontId="1" fillId="0" borderId="1" xfId="1" applyFont="1" applyBorder="1"/>
    <xf numFmtId="2" fontId="3" fillId="0" borderId="1" xfId="1" applyNumberFormat="1" applyFont="1" applyBorder="1" applyAlignment="1">
      <alignment horizontal="right"/>
    </xf>
    <xf numFmtId="0" fontId="3" fillId="0" borderId="1" xfId="1" applyFont="1" applyBorder="1" applyAlignment="1">
      <alignment wrapText="1"/>
    </xf>
    <xf numFmtId="0" fontId="3" fillId="0" borderId="1" xfId="1" applyFont="1" applyBorder="1"/>
    <xf numFmtId="2" fontId="0" fillId="0" borderId="0" xfId="0" applyNumberFormat="1"/>
    <xf numFmtId="0" fontId="1" fillId="0" borderId="1" xfId="0" applyFont="1" applyBorder="1" applyAlignment="1">
      <alignment horizontal="left"/>
    </xf>
    <xf numFmtId="0" fontId="1" fillId="0" borderId="1" xfId="0" applyFont="1" applyBorder="1" applyAlignment="1">
      <alignment horizontal="center"/>
    </xf>
    <xf numFmtId="0" fontId="3" fillId="0" borderId="1" xfId="5" applyFont="1" applyBorder="1" applyAlignment="1">
      <alignment horizontal="center" vertical="top" wrapText="1"/>
    </xf>
    <xf numFmtId="0" fontId="3" fillId="0" borderId="3" xfId="1" applyFont="1" applyBorder="1" applyAlignment="1">
      <alignment horizontal="center" vertical="top"/>
    </xf>
    <xf numFmtId="0" fontId="3" fillId="0" borderId="3" xfId="1" applyFont="1" applyBorder="1" applyAlignment="1">
      <alignment horizontal="center" vertical="top" wrapText="1"/>
    </xf>
    <xf numFmtId="0" fontId="3" fillId="0" borderId="0" xfId="0" applyFont="1"/>
    <xf numFmtId="0" fontId="5" fillId="0" borderId="0" xfId="8"/>
    <xf numFmtId="2" fontId="11" fillId="3" borderId="1" xfId="8" applyNumberFormat="1" applyFont="1" applyFill="1" applyBorder="1" applyAlignment="1">
      <alignment horizontal="right"/>
    </xf>
    <xf numFmtId="0" fontId="11" fillId="3" borderId="1" xfId="8" applyFont="1" applyFill="1" applyBorder="1"/>
    <xf numFmtId="0" fontId="1" fillId="0" borderId="1" xfId="8" applyFont="1" applyBorder="1"/>
    <xf numFmtId="2" fontId="1" fillId="0" borderId="1" xfId="8" applyNumberFormat="1" applyFont="1" applyBorder="1" applyAlignment="1">
      <alignment horizontal="right"/>
    </xf>
    <xf numFmtId="0" fontId="1" fillId="0" borderId="1" xfId="8" applyFont="1" applyBorder="1" applyAlignment="1">
      <alignment horizontal="justify" wrapText="1"/>
    </xf>
    <xf numFmtId="2" fontId="3" fillId="0" borderId="1" xfId="8" applyNumberFormat="1" applyFont="1" applyBorder="1" applyAlignment="1">
      <alignment horizontal="right"/>
    </xf>
    <xf numFmtId="0" fontId="3" fillId="0" borderId="1" xfId="8" applyFont="1" applyBorder="1" applyAlignment="1">
      <alignment horizontal="justify" wrapText="1"/>
    </xf>
    <xf numFmtId="0" fontId="3" fillId="0" borderId="1" xfId="8" applyFont="1" applyBorder="1"/>
    <xf numFmtId="2" fontId="13" fillId="0" borderId="1" xfId="8" applyNumberFormat="1" applyFont="1" applyBorder="1" applyAlignment="1">
      <alignment horizontal="right"/>
    </xf>
    <xf numFmtId="0" fontId="13" fillId="0" borderId="1" xfId="8" applyFont="1" applyBorder="1" applyAlignment="1">
      <alignment horizontal="justify"/>
    </xf>
    <xf numFmtId="0" fontId="13" fillId="0" borderId="1" xfId="8" applyFont="1" applyBorder="1"/>
    <xf numFmtId="2" fontId="1" fillId="3" borderId="1" xfId="8" applyNumberFormat="1" applyFont="1" applyFill="1" applyBorder="1" applyAlignment="1">
      <alignment horizontal="right"/>
    </xf>
    <xf numFmtId="0" fontId="11" fillId="3" borderId="1" xfId="9" applyFont="1" applyFill="1" applyBorder="1" applyAlignment="1">
      <alignment horizontal="justify"/>
    </xf>
    <xf numFmtId="0" fontId="11" fillId="3" borderId="1" xfId="9" applyFont="1" applyFill="1" applyBorder="1"/>
    <xf numFmtId="2" fontId="3" fillId="3" borderId="1" xfId="8" applyNumberFormat="1" applyFont="1" applyFill="1" applyBorder="1" applyAlignment="1">
      <alignment horizontal="right"/>
    </xf>
    <xf numFmtId="0" fontId="12" fillId="3" borderId="1" xfId="9" applyFont="1" applyFill="1" applyBorder="1" applyAlignment="1">
      <alignment horizontal="justify"/>
    </xf>
    <xf numFmtId="0" fontId="12" fillId="3" borderId="1" xfId="9" applyFont="1" applyFill="1" applyBorder="1"/>
    <xf numFmtId="2" fontId="5" fillId="0" borderId="0" xfId="8" applyNumberFormat="1"/>
    <xf numFmtId="0" fontId="1" fillId="0" borderId="1" xfId="8" applyFont="1" applyFill="1" applyBorder="1" applyAlignment="1">
      <alignment horizontal="justify"/>
    </xf>
    <xf numFmtId="0" fontId="11" fillId="3" borderId="1" xfId="1" applyFont="1" applyFill="1" applyBorder="1" applyAlignment="1">
      <alignment horizontal="justify" wrapText="1"/>
    </xf>
    <xf numFmtId="2" fontId="1" fillId="0" borderId="1" xfId="8" applyNumberFormat="1" applyFont="1" applyFill="1" applyBorder="1" applyAlignment="1">
      <alignment horizontal="right"/>
    </xf>
    <xf numFmtId="0" fontId="1" fillId="0" borderId="1" xfId="1" applyFont="1" applyFill="1" applyBorder="1" applyAlignment="1">
      <alignment horizontal="justify" wrapText="1"/>
    </xf>
    <xf numFmtId="0" fontId="1" fillId="0" borderId="1" xfId="8" applyFont="1" applyFill="1" applyBorder="1"/>
    <xf numFmtId="0" fontId="11" fillId="0" borderId="1" xfId="8" applyFont="1" applyBorder="1" applyAlignment="1">
      <alignment horizontal="justify"/>
    </xf>
    <xf numFmtId="0" fontId="11" fillId="0" borderId="1" xfId="8" applyFont="1" applyBorder="1"/>
    <xf numFmtId="0" fontId="3" fillId="0" borderId="1" xfId="8" applyFont="1" applyBorder="1" applyAlignment="1">
      <alignment horizontal="justify"/>
    </xf>
    <xf numFmtId="0" fontId="10" fillId="0" borderId="1" xfId="8" applyFont="1" applyFill="1" applyBorder="1" applyAlignment="1">
      <alignment horizontal="justify"/>
    </xf>
    <xf numFmtId="2" fontId="3" fillId="0" borderId="1" xfId="8" applyNumberFormat="1" applyFont="1" applyFill="1" applyBorder="1" applyAlignment="1">
      <alignment horizontal="right"/>
    </xf>
    <xf numFmtId="0" fontId="13" fillId="0" borderId="1" xfId="8" applyNumberFormat="1" applyFont="1" applyFill="1" applyBorder="1" applyAlignment="1">
      <alignment horizontal="justify" wrapText="1"/>
    </xf>
    <xf numFmtId="0" fontId="3" fillId="0" borderId="1" xfId="8" applyFont="1" applyFill="1" applyBorder="1" applyAlignment="1">
      <alignment wrapText="1"/>
    </xf>
    <xf numFmtId="0" fontId="3" fillId="0" borderId="2" xfId="1" applyFont="1" applyBorder="1" applyAlignment="1">
      <alignment horizontal="justify"/>
    </xf>
    <xf numFmtId="0" fontId="3" fillId="0" borderId="1" xfId="8" applyFont="1" applyBorder="1" applyAlignment="1">
      <alignment wrapText="1"/>
    </xf>
    <xf numFmtId="0" fontId="1" fillId="0" borderId="1" xfId="8" applyFont="1" applyBorder="1" applyAlignment="1">
      <alignment horizontal="center" vertical="top"/>
    </xf>
    <xf numFmtId="0" fontId="3" fillId="0" borderId="4" xfId="8" applyFont="1" applyBorder="1" applyAlignment="1">
      <alignment horizontal="center" vertical="center"/>
    </xf>
    <xf numFmtId="0" fontId="3" fillId="0" borderId="4" xfId="8" applyFont="1" applyBorder="1" applyAlignment="1">
      <alignment horizontal="center" vertical="top"/>
    </xf>
    <xf numFmtId="0" fontId="3" fillId="0" borderId="3" xfId="8" applyFont="1" applyBorder="1" applyAlignment="1">
      <alignment horizontal="center" vertical="center"/>
    </xf>
    <xf numFmtId="0" fontId="3" fillId="0" borderId="3" xfId="8" applyFont="1" applyBorder="1" applyAlignment="1">
      <alignment horizontal="center" vertical="top"/>
    </xf>
    <xf numFmtId="0" fontId="1" fillId="0" borderId="0" xfId="8" applyFont="1"/>
    <xf numFmtId="0" fontId="1" fillId="0" borderId="0" xfId="8" applyFont="1" applyAlignment="1">
      <alignment horizontal="center"/>
    </xf>
    <xf numFmtId="0" fontId="1" fillId="0" borderId="1" xfId="1" applyFont="1" applyFill="1" applyBorder="1" applyAlignment="1">
      <alignment horizontal="justify"/>
    </xf>
    <xf numFmtId="0" fontId="1" fillId="0" borderId="0" xfId="1" applyFont="1" applyAlignment="1">
      <alignment horizontal="right"/>
    </xf>
    <xf numFmtId="2" fontId="1" fillId="2" borderId="1" xfId="8" applyNumberFormat="1" applyFont="1" applyFill="1" applyBorder="1" applyAlignment="1">
      <alignment horizontal="right"/>
    </xf>
    <xf numFmtId="0" fontId="1" fillId="2" borderId="1" xfId="8" applyFont="1" applyFill="1" applyBorder="1"/>
    <xf numFmtId="0" fontId="1" fillId="2" borderId="1" xfId="8" applyFont="1" applyFill="1" applyBorder="1" applyAlignment="1">
      <alignment horizontal="justify"/>
    </xf>
    <xf numFmtId="0" fontId="3" fillId="0" borderId="1" xfId="1" applyFont="1" applyBorder="1" applyAlignment="1">
      <alignment horizontal="left"/>
    </xf>
    <xf numFmtId="4" fontId="3" fillId="0" borderId="1" xfId="1" applyNumberFormat="1" applyFont="1" applyBorder="1"/>
    <xf numFmtId="4" fontId="1" fillId="0" borderId="1" xfId="1" applyNumberFormat="1" applyFont="1" applyBorder="1"/>
    <xf numFmtId="4" fontId="1" fillId="0" borderId="1" xfId="0" applyNumberFormat="1" applyFont="1" applyBorder="1"/>
    <xf numFmtId="4" fontId="3" fillId="0" borderId="1" xfId="0" applyNumberFormat="1" applyFont="1" applyBorder="1"/>
    <xf numFmtId="0" fontId="1" fillId="0" borderId="5" xfId="1" applyFont="1" applyBorder="1" applyAlignment="1">
      <alignment horizontal="center" wrapText="1"/>
    </xf>
    <xf numFmtId="4" fontId="1" fillId="0" borderId="1" xfId="1" applyNumberFormat="1" applyFont="1" applyBorder="1" applyAlignment="1">
      <alignment horizontal="center" wrapText="1"/>
    </xf>
    <xf numFmtId="0" fontId="3" fillId="0" borderId="1" xfId="1" applyFont="1" applyBorder="1" applyAlignment="1">
      <alignment horizontal="center" vertical="top" wrapText="1"/>
    </xf>
    <xf numFmtId="0" fontId="1" fillId="0" borderId="0" xfId="1" applyFont="1"/>
    <xf numFmtId="0" fontId="1" fillId="0" borderId="1" xfId="0" applyNumberFormat="1" applyFont="1" applyBorder="1" applyAlignment="1">
      <alignment horizontal="justify" wrapText="1"/>
    </xf>
    <xf numFmtId="0" fontId="1" fillId="0" borderId="0" xfId="1" applyFont="1" applyAlignment="1">
      <alignment vertical="center"/>
    </xf>
    <xf numFmtId="0" fontId="1" fillId="0" borderId="0" xfId="1" applyFont="1" applyAlignment="1">
      <alignment vertical="top"/>
    </xf>
    <xf numFmtId="0" fontId="1" fillId="0" borderId="1" xfId="1" applyNumberFormat="1" applyFont="1" applyBorder="1" applyAlignment="1">
      <alignment horizontal="justify" wrapText="1"/>
    </xf>
    <xf numFmtId="4" fontId="3" fillId="2" borderId="1" xfId="1" applyNumberFormat="1" applyFont="1" applyFill="1" applyBorder="1" applyAlignment="1">
      <alignment horizontal="center"/>
    </xf>
    <xf numFmtId="0" fontId="1" fillId="0" borderId="1" xfId="1" applyFont="1" applyBorder="1" applyAlignment="1">
      <alignment vertical="center"/>
    </xf>
    <xf numFmtId="4" fontId="1" fillId="0" borderId="0" xfId="1" applyNumberFormat="1" applyFont="1"/>
    <xf numFmtId="0" fontId="3" fillId="0" borderId="0" xfId="0" applyFont="1" applyAlignment="1">
      <alignment horizontal="center"/>
    </xf>
    <xf numFmtId="0" fontId="3" fillId="0" borderId="0" xfId="0" applyFont="1" applyAlignment="1"/>
    <xf numFmtId="0" fontId="3" fillId="0" borderId="0" xfId="0" applyFont="1" applyAlignment="1">
      <alignment horizontal="center" vertical="center"/>
    </xf>
    <xf numFmtId="0" fontId="1" fillId="0" borderId="0" xfId="1" applyFont="1" applyAlignment="1">
      <alignment horizontal="right"/>
    </xf>
    <xf numFmtId="0" fontId="1" fillId="0" borderId="0" xfId="0" applyFont="1" applyAlignment="1">
      <alignment horizontal="right"/>
    </xf>
    <xf numFmtId="0" fontId="0" fillId="0" borderId="0" xfId="0" applyAlignment="1"/>
    <xf numFmtId="0" fontId="3" fillId="0" borderId="3" xfId="8" applyFont="1" applyBorder="1" applyAlignment="1">
      <alignment horizontal="center" vertical="top"/>
    </xf>
    <xf numFmtId="0" fontId="3" fillId="0" borderId="4" xfId="8" applyFont="1" applyBorder="1" applyAlignment="1">
      <alignment horizontal="center" vertical="top"/>
    </xf>
    <xf numFmtId="0" fontId="1" fillId="0" borderId="0" xfId="8" applyFont="1" applyAlignment="1">
      <alignment horizontal="right"/>
    </xf>
    <xf numFmtId="0" fontId="3" fillId="0" borderId="0" xfId="8" applyFont="1" applyAlignment="1">
      <alignment horizontal="center"/>
    </xf>
    <xf numFmtId="0" fontId="1" fillId="0" borderId="0" xfId="8" applyFont="1" applyAlignment="1"/>
    <xf numFmtId="0" fontId="3" fillId="0" borderId="0" xfId="1" applyFont="1" applyAlignment="1">
      <alignment horizontal="center" wrapText="1"/>
    </xf>
    <xf numFmtId="0" fontId="4" fillId="0" borderId="0" xfId="0" applyFont="1" applyAlignment="1">
      <alignment horizontal="center" wrapText="1"/>
    </xf>
    <xf numFmtId="0" fontId="3" fillId="2" borderId="5" xfId="1" applyFont="1" applyFill="1" applyBorder="1" applyAlignment="1">
      <alignment horizontal="left"/>
    </xf>
    <xf numFmtId="0" fontId="2" fillId="0" borderId="6" xfId="1" applyFont="1" applyBorder="1" applyAlignment="1"/>
    <xf numFmtId="0" fontId="2" fillId="0" borderId="2" xfId="1" applyFont="1" applyBorder="1" applyAlignment="1"/>
  </cellXfs>
  <cellStyles count="14">
    <cellStyle name="Обычный" xfId="0" builtinId="0"/>
    <cellStyle name="Обычный 2" xfId="1" xr:uid="{00000000-0005-0000-0000-000001000000}"/>
    <cellStyle name="Обычный 2 4" xfId="2" xr:uid="{00000000-0005-0000-0000-000002000000}"/>
    <cellStyle name="Обычный 2 4 2 2 5 2 2" xfId="3" xr:uid="{00000000-0005-0000-0000-000003000000}"/>
    <cellStyle name="Обычный 2 5" xfId="4" xr:uid="{00000000-0005-0000-0000-000004000000}"/>
    <cellStyle name="Обычный 3" xfId="5" xr:uid="{00000000-0005-0000-0000-000005000000}"/>
    <cellStyle name="Обычный 4" xfId="6" xr:uid="{00000000-0005-0000-0000-000006000000}"/>
    <cellStyle name="Обычный 5" xfId="7" xr:uid="{00000000-0005-0000-0000-000007000000}"/>
    <cellStyle name="Обычный 5 2" xfId="8" xr:uid="{00000000-0005-0000-0000-000008000000}"/>
    <cellStyle name="Обычный 6" xfId="9" xr:uid="{00000000-0005-0000-0000-000009000000}"/>
    <cellStyle name="Финансовый 2" xfId="10" xr:uid="{00000000-0005-0000-0000-00000A000000}"/>
    <cellStyle name="Финансовый 2 2" xfId="11" xr:uid="{00000000-0005-0000-0000-00000B000000}"/>
    <cellStyle name="Финансовый 3" xfId="12" xr:uid="{00000000-0005-0000-0000-00000C000000}"/>
    <cellStyle name="Финансовый 3 2"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32"/>
  <sheetViews>
    <sheetView zoomScaleNormal="100" workbookViewId="0">
      <selection activeCell="E14" sqref="E14"/>
    </sheetView>
  </sheetViews>
  <sheetFormatPr defaultRowHeight="15" x14ac:dyDescent="0.2"/>
  <cols>
    <col min="1" max="1" width="28.140625" style="2" customWidth="1"/>
    <col min="2" max="2" width="44.7109375" style="2" customWidth="1"/>
    <col min="3" max="3" width="17.85546875" style="2" customWidth="1"/>
    <col min="4" max="16384" width="9.140625" style="2"/>
  </cols>
  <sheetData>
    <row r="1" spans="1:5" ht="15.75" x14ac:dyDescent="0.25">
      <c r="A1" s="1"/>
      <c r="B1" s="141" t="s">
        <v>0</v>
      </c>
      <c r="C1" s="141"/>
    </row>
    <row r="2" spans="1:5" ht="15.75" x14ac:dyDescent="0.25">
      <c r="A2" s="1"/>
      <c r="B2" s="141" t="s">
        <v>1</v>
      </c>
      <c r="C2" s="141"/>
    </row>
    <row r="3" spans="1:5" ht="15.75" x14ac:dyDescent="0.25">
      <c r="A3" s="1"/>
      <c r="B3" s="141" t="s">
        <v>2</v>
      </c>
      <c r="C3" s="141"/>
    </row>
    <row r="4" spans="1:5" ht="15.75" x14ac:dyDescent="0.25">
      <c r="A4" s="1"/>
      <c r="B4" s="141" t="s">
        <v>3</v>
      </c>
      <c r="C4" s="141"/>
    </row>
    <row r="5" spans="1:5" ht="15.75" x14ac:dyDescent="0.25">
      <c r="A5" s="1"/>
      <c r="B5" s="141" t="s">
        <v>4</v>
      </c>
      <c r="C5" s="141"/>
    </row>
    <row r="6" spans="1:5" ht="15.75" x14ac:dyDescent="0.25">
      <c r="A6" s="1"/>
      <c r="B6" s="141" t="s">
        <v>5</v>
      </c>
      <c r="C6" s="141"/>
    </row>
    <row r="7" spans="1:5" ht="15.75" x14ac:dyDescent="0.25">
      <c r="A7" s="1"/>
      <c r="B7" s="140" t="s">
        <v>197</v>
      </c>
      <c r="C7" s="140"/>
    </row>
    <row r="8" spans="1:5" ht="15.75" x14ac:dyDescent="0.25">
      <c r="A8" s="1"/>
      <c r="B8" s="117"/>
      <c r="C8" s="117" t="s">
        <v>196</v>
      </c>
    </row>
    <row r="9" spans="1:5" ht="15.75" x14ac:dyDescent="0.25">
      <c r="A9" s="1"/>
      <c r="B9" s="140" t="s">
        <v>206</v>
      </c>
      <c r="C9" s="140"/>
    </row>
    <row r="10" spans="1:5" ht="15.75" x14ac:dyDescent="0.25">
      <c r="A10" s="1"/>
      <c r="B10" s="4"/>
      <c r="C10" s="4"/>
    </row>
    <row r="11" spans="1:5" ht="15.75" x14ac:dyDescent="0.25">
      <c r="A11" s="1"/>
      <c r="B11" s="1"/>
      <c r="C11" s="1"/>
    </row>
    <row r="12" spans="1:5" ht="15.75" x14ac:dyDescent="0.25">
      <c r="A12" s="137" t="s">
        <v>6</v>
      </c>
      <c r="B12" s="138"/>
      <c r="C12" s="138"/>
    </row>
    <row r="13" spans="1:5" ht="15.75" x14ac:dyDescent="0.25">
      <c r="A13" s="139" t="s">
        <v>7</v>
      </c>
      <c r="B13" s="139"/>
      <c r="C13" s="139"/>
      <c r="D13" s="3"/>
      <c r="E13" s="3"/>
    </row>
    <row r="14" spans="1:5" ht="15.75" x14ac:dyDescent="0.25">
      <c r="A14" s="139" t="s">
        <v>8</v>
      </c>
      <c r="B14" s="139"/>
      <c r="C14" s="139"/>
      <c r="D14" s="3"/>
      <c r="E14" s="3"/>
    </row>
    <row r="15" spans="1:5" ht="15.75" x14ac:dyDescent="0.25">
      <c r="A15" s="137" t="s">
        <v>24</v>
      </c>
      <c r="B15" s="137"/>
      <c r="C15" s="137"/>
      <c r="D15" s="3"/>
      <c r="E15" s="3"/>
    </row>
    <row r="16" spans="1:5" ht="15.75" x14ac:dyDescent="0.25">
      <c r="A16" s="1"/>
      <c r="B16" s="1"/>
      <c r="C16" s="1"/>
    </row>
    <row r="17" spans="1:6" ht="15.75" x14ac:dyDescent="0.25">
      <c r="A17" s="1"/>
      <c r="B17" s="1"/>
      <c r="C17" s="1"/>
    </row>
    <row r="18" spans="1:6" ht="15.75" x14ac:dyDescent="0.25">
      <c r="A18" s="1"/>
      <c r="B18" s="1"/>
      <c r="C18" s="1"/>
    </row>
    <row r="19" spans="1:6" ht="15.75" x14ac:dyDescent="0.25">
      <c r="A19" s="1"/>
      <c r="B19" s="1"/>
      <c r="C19" s="4"/>
    </row>
    <row r="20" spans="1:6" ht="36" customHeight="1" x14ac:dyDescent="0.2">
      <c r="A20" s="16" t="s">
        <v>21</v>
      </c>
      <c r="B20" s="16" t="s">
        <v>22</v>
      </c>
      <c r="C20" s="16" t="s">
        <v>23</v>
      </c>
    </row>
    <row r="21" spans="1:6" ht="15.75" x14ac:dyDescent="0.2">
      <c r="A21" s="15">
        <v>1</v>
      </c>
      <c r="B21" s="15">
        <v>2</v>
      </c>
      <c r="C21" s="15">
        <v>3</v>
      </c>
    </row>
    <row r="22" spans="1:6" ht="31.5" x14ac:dyDescent="0.25">
      <c r="A22" s="5" t="s">
        <v>9</v>
      </c>
      <c r="B22" s="6" t="s">
        <v>10</v>
      </c>
      <c r="C22" s="7">
        <f>SUM(C23)</f>
        <v>1207.1500000000015</v>
      </c>
    </row>
    <row r="23" spans="1:6" ht="31.5" x14ac:dyDescent="0.25">
      <c r="A23" s="8" t="s">
        <v>11</v>
      </c>
      <c r="B23" s="9" t="s">
        <v>12</v>
      </c>
      <c r="C23" s="10">
        <f>SUM(C26+C24)</f>
        <v>1207.1500000000015</v>
      </c>
    </row>
    <row r="24" spans="1:6" ht="31.5" customHeight="1" x14ac:dyDescent="0.25">
      <c r="A24" s="5" t="s">
        <v>13</v>
      </c>
      <c r="B24" s="6" t="s">
        <v>14</v>
      </c>
      <c r="C24" s="7">
        <f>SUM(C25)</f>
        <v>-33831.159999999996</v>
      </c>
    </row>
    <row r="25" spans="1:6" ht="33.75" customHeight="1" x14ac:dyDescent="0.25">
      <c r="A25" s="8" t="s">
        <v>15</v>
      </c>
      <c r="B25" s="9" t="s">
        <v>16</v>
      </c>
      <c r="C25" s="11">
        <f>'Прил3 доходы'!C90*(-1)</f>
        <v>-33831.159999999996</v>
      </c>
    </row>
    <row r="26" spans="1:6" ht="36" customHeight="1" x14ac:dyDescent="0.25">
      <c r="A26" s="5" t="s">
        <v>17</v>
      </c>
      <c r="B26" s="6" t="s">
        <v>18</v>
      </c>
      <c r="C26" s="13">
        <f>SUM(C27)</f>
        <v>35038.31</v>
      </c>
    </row>
    <row r="27" spans="1:6" ht="33" customHeight="1" x14ac:dyDescent="0.25">
      <c r="A27" s="8" t="s">
        <v>19</v>
      </c>
      <c r="B27" s="9" t="s">
        <v>20</v>
      </c>
      <c r="C27" s="14">
        <v>35038.31</v>
      </c>
      <c r="F27" s="12"/>
    </row>
    <row r="28" spans="1:6" ht="15.75" x14ac:dyDescent="0.25">
      <c r="A28" s="1"/>
      <c r="B28" s="1"/>
      <c r="C28" s="1"/>
    </row>
    <row r="29" spans="1:6" ht="15.75" x14ac:dyDescent="0.25">
      <c r="A29" s="1"/>
      <c r="B29" s="1"/>
      <c r="C29" s="1"/>
    </row>
    <row r="30" spans="1:6" ht="15.75" x14ac:dyDescent="0.25">
      <c r="A30" s="1"/>
      <c r="B30" s="1"/>
      <c r="C30" s="1"/>
    </row>
    <row r="31" spans="1:6" ht="15.75" x14ac:dyDescent="0.25">
      <c r="A31" s="1"/>
      <c r="B31" s="1"/>
      <c r="C31" s="1"/>
    </row>
    <row r="32" spans="1:6" ht="15.75" x14ac:dyDescent="0.25">
      <c r="A32" s="1"/>
      <c r="B32" s="1"/>
      <c r="C32" s="1"/>
    </row>
  </sheetData>
  <mergeCells count="12">
    <mergeCell ref="B6:C6"/>
    <mergeCell ref="B7:C7"/>
    <mergeCell ref="B1:C1"/>
    <mergeCell ref="B2:C2"/>
    <mergeCell ref="B3:C3"/>
    <mergeCell ref="B4:C4"/>
    <mergeCell ref="B5:C5"/>
    <mergeCell ref="A12:C12"/>
    <mergeCell ref="A13:C13"/>
    <mergeCell ref="A14:C14"/>
    <mergeCell ref="B9:C9"/>
    <mergeCell ref="A15:C15"/>
  </mergeCells>
  <phoneticPr fontId="0" type="noConversion"/>
  <pageMargins left="1.1811023622047245" right="0.39370078740157483" top="0.78740157480314965" bottom="0.78740157480314965" header="0.51181102362204722" footer="0.51181102362204722"/>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G107"/>
  <sheetViews>
    <sheetView zoomScaleNormal="100" workbookViewId="0">
      <selection activeCell="G13" sqref="G13"/>
    </sheetView>
  </sheetViews>
  <sheetFormatPr defaultRowHeight="12.75" x14ac:dyDescent="0.2"/>
  <cols>
    <col min="1" max="1" width="27" customWidth="1"/>
    <col min="2" max="2" width="54.85546875" customWidth="1"/>
    <col min="3" max="3" width="16.42578125" style="17" customWidth="1"/>
    <col min="7" max="7" width="10.5703125" bestFit="1" customWidth="1"/>
  </cols>
  <sheetData>
    <row r="1" spans="1:3" ht="15.75" x14ac:dyDescent="0.25">
      <c r="A1" s="1"/>
      <c r="B1" s="141" t="s">
        <v>170</v>
      </c>
      <c r="C1" s="142"/>
    </row>
    <row r="2" spans="1:3" ht="15.75" x14ac:dyDescent="0.25">
      <c r="A2" s="1"/>
      <c r="B2" s="141" t="s">
        <v>1</v>
      </c>
      <c r="C2" s="142"/>
    </row>
    <row r="3" spans="1:3" ht="15.75" x14ac:dyDescent="0.25">
      <c r="A3" s="1"/>
      <c r="B3" s="141" t="s">
        <v>2</v>
      </c>
      <c r="C3" s="142"/>
    </row>
    <row r="4" spans="1:3" ht="15.75" x14ac:dyDescent="0.25">
      <c r="A4" s="1"/>
      <c r="B4" s="141" t="s">
        <v>169</v>
      </c>
      <c r="C4" s="142"/>
    </row>
    <row r="5" spans="1:3" ht="15.75" x14ac:dyDescent="0.25">
      <c r="A5" s="1"/>
      <c r="B5" s="141" t="s">
        <v>4</v>
      </c>
      <c r="C5" s="142"/>
    </row>
    <row r="6" spans="1:3" ht="15.75" x14ac:dyDescent="0.25">
      <c r="A6" s="1"/>
      <c r="B6" s="141" t="s">
        <v>5</v>
      </c>
      <c r="C6" s="142"/>
    </row>
    <row r="7" spans="1:3" ht="15.75" x14ac:dyDescent="0.25">
      <c r="A7" s="1"/>
      <c r="B7" s="140" t="s">
        <v>197</v>
      </c>
      <c r="C7" s="140"/>
    </row>
    <row r="8" spans="1:3" ht="15.75" x14ac:dyDescent="0.25">
      <c r="A8" s="1"/>
      <c r="B8" s="117"/>
      <c r="C8" s="117" t="s">
        <v>196</v>
      </c>
    </row>
    <row r="9" spans="1:3" ht="15.75" x14ac:dyDescent="0.25">
      <c r="A9" s="1"/>
      <c r="B9" s="140" t="s">
        <v>206</v>
      </c>
      <c r="C9" s="140"/>
    </row>
    <row r="10" spans="1:3" ht="15.75" x14ac:dyDescent="0.25">
      <c r="A10" s="1"/>
      <c r="B10" s="4"/>
      <c r="C10" s="4"/>
    </row>
    <row r="11" spans="1:3" ht="15.75" x14ac:dyDescent="0.25">
      <c r="A11" s="137" t="s">
        <v>168</v>
      </c>
      <c r="B11" s="137"/>
      <c r="C11" s="137"/>
    </row>
    <row r="12" spans="1:3" ht="15.75" x14ac:dyDescent="0.25">
      <c r="A12" s="137" t="s">
        <v>167</v>
      </c>
      <c r="B12" s="137"/>
      <c r="C12" s="137"/>
    </row>
    <row r="13" spans="1:3" ht="15.75" x14ac:dyDescent="0.25">
      <c r="A13" s="137" t="s">
        <v>166</v>
      </c>
      <c r="B13" s="137"/>
      <c r="C13" s="137"/>
    </row>
    <row r="14" spans="1:3" ht="15.75" x14ac:dyDescent="0.25">
      <c r="A14" s="137" t="s">
        <v>165</v>
      </c>
      <c r="B14" s="137"/>
      <c r="C14" s="137"/>
    </row>
    <row r="15" spans="1:3" ht="15.75" x14ac:dyDescent="0.25">
      <c r="A15" s="75"/>
      <c r="B15" s="75"/>
      <c r="C15" s="75"/>
    </row>
    <row r="16" spans="1:3" ht="36.75" customHeight="1" x14ac:dyDescent="0.2">
      <c r="A16" s="74" t="s">
        <v>164</v>
      </c>
      <c r="B16" s="73" t="s">
        <v>163</v>
      </c>
      <c r="C16" s="72" t="s">
        <v>162</v>
      </c>
    </row>
    <row r="17" spans="1:7" ht="15.75" x14ac:dyDescent="0.25">
      <c r="A17" s="71">
        <v>1</v>
      </c>
      <c r="B17" s="71">
        <v>2</v>
      </c>
      <c r="C17" s="71">
        <v>3</v>
      </c>
    </row>
    <row r="18" spans="1:7" ht="15.75" x14ac:dyDescent="0.25">
      <c r="A18" s="5" t="s">
        <v>161</v>
      </c>
      <c r="B18" s="49" t="s">
        <v>160</v>
      </c>
      <c r="C18" s="7">
        <f>C19+C24+C30+C33+C41+C44+C48+C57</f>
        <v>15259.42</v>
      </c>
    </row>
    <row r="19" spans="1:7" ht="15.75" x14ac:dyDescent="0.25">
      <c r="A19" s="5" t="s">
        <v>159</v>
      </c>
      <c r="B19" s="49" t="s">
        <v>158</v>
      </c>
      <c r="C19" s="7">
        <f>SUM(C20)</f>
        <v>1000</v>
      </c>
    </row>
    <row r="20" spans="1:7" ht="15.75" x14ac:dyDescent="0.25">
      <c r="A20" s="5" t="s">
        <v>157</v>
      </c>
      <c r="B20" s="49" t="s">
        <v>156</v>
      </c>
      <c r="C20" s="7">
        <f>C21+C23+C22</f>
        <v>1000</v>
      </c>
    </row>
    <row r="21" spans="1:7" ht="93" customHeight="1" x14ac:dyDescent="0.25">
      <c r="A21" s="8" t="s">
        <v>155</v>
      </c>
      <c r="B21" s="31" t="s">
        <v>154</v>
      </c>
      <c r="C21" s="10">
        <v>991.83</v>
      </c>
    </row>
    <row r="22" spans="1:7" ht="141.75" x14ac:dyDescent="0.25">
      <c r="A22" s="65" t="s">
        <v>203</v>
      </c>
      <c r="B22" s="133" t="s">
        <v>204</v>
      </c>
      <c r="C22" s="10">
        <v>1.67</v>
      </c>
    </row>
    <row r="23" spans="1:7" ht="64.5" customHeight="1" x14ac:dyDescent="0.25">
      <c r="A23" s="8" t="s">
        <v>153</v>
      </c>
      <c r="B23" s="31" t="s">
        <v>152</v>
      </c>
      <c r="C23" s="10">
        <v>6.5</v>
      </c>
    </row>
    <row r="24" spans="1:7" ht="39" customHeight="1" x14ac:dyDescent="0.25">
      <c r="A24" s="5" t="s">
        <v>151</v>
      </c>
      <c r="B24" s="41" t="s">
        <v>150</v>
      </c>
      <c r="C24" s="7">
        <f>C25</f>
        <v>850</v>
      </c>
    </row>
    <row r="25" spans="1:7" ht="50.25" customHeight="1" x14ac:dyDescent="0.25">
      <c r="A25" s="5" t="s">
        <v>149</v>
      </c>
      <c r="B25" s="41" t="s">
        <v>148</v>
      </c>
      <c r="C25" s="7">
        <f>C26+C27+C28+C29</f>
        <v>850</v>
      </c>
    </row>
    <row r="26" spans="1:7" ht="97.5" customHeight="1" x14ac:dyDescent="0.25">
      <c r="A26" s="70" t="s">
        <v>147</v>
      </c>
      <c r="B26" s="31" t="s">
        <v>146</v>
      </c>
      <c r="C26" s="10">
        <v>370.6</v>
      </c>
      <c r="G26" s="69"/>
    </row>
    <row r="27" spans="1:7" ht="113.25" customHeight="1" x14ac:dyDescent="0.25">
      <c r="A27" s="70" t="s">
        <v>145</v>
      </c>
      <c r="B27" s="31" t="s">
        <v>144</v>
      </c>
      <c r="C27" s="10">
        <v>3.4</v>
      </c>
      <c r="G27" s="69"/>
    </row>
    <row r="28" spans="1:7" ht="100.5" customHeight="1" x14ac:dyDescent="0.25">
      <c r="A28" s="70" t="s">
        <v>143</v>
      </c>
      <c r="B28" s="31" t="s">
        <v>142</v>
      </c>
      <c r="C28" s="10">
        <v>562.70000000000005</v>
      </c>
      <c r="G28" s="69"/>
    </row>
    <row r="29" spans="1:7" ht="99.75" customHeight="1" x14ac:dyDescent="0.25">
      <c r="A29" s="70" t="s">
        <v>141</v>
      </c>
      <c r="B29" s="31" t="s">
        <v>140</v>
      </c>
      <c r="C29" s="10">
        <v>-86.7</v>
      </c>
      <c r="G29" s="69"/>
    </row>
    <row r="30" spans="1:7" s="50" customFormat="1" ht="15.75" x14ac:dyDescent="0.25">
      <c r="A30" s="68" t="s">
        <v>139</v>
      </c>
      <c r="B30" s="67" t="s">
        <v>138</v>
      </c>
      <c r="C30" s="66">
        <f>SUM(C31)</f>
        <v>65</v>
      </c>
    </row>
    <row r="31" spans="1:7" s="50" customFormat="1" ht="15.75" x14ac:dyDescent="0.25">
      <c r="A31" s="65" t="s">
        <v>137</v>
      </c>
      <c r="B31" s="64" t="s">
        <v>135</v>
      </c>
      <c r="C31" s="63">
        <f>SUM(C32)</f>
        <v>65</v>
      </c>
    </row>
    <row r="32" spans="1:7" s="50" customFormat="1" ht="15.75" x14ac:dyDescent="0.25">
      <c r="A32" s="65" t="s">
        <v>136</v>
      </c>
      <c r="B32" s="64" t="s">
        <v>135</v>
      </c>
      <c r="C32" s="63">
        <v>65</v>
      </c>
    </row>
    <row r="33" spans="1:3" ht="15.75" x14ac:dyDescent="0.25">
      <c r="A33" s="5" t="s">
        <v>134</v>
      </c>
      <c r="B33" s="41" t="s">
        <v>110</v>
      </c>
      <c r="C33" s="7">
        <f>C34+C36</f>
        <v>8320</v>
      </c>
    </row>
    <row r="34" spans="1:3" ht="15.75" x14ac:dyDescent="0.25">
      <c r="A34" s="5" t="s">
        <v>133</v>
      </c>
      <c r="B34" s="41" t="s">
        <v>132</v>
      </c>
      <c r="C34" s="7">
        <f>SUM(C35)</f>
        <v>220</v>
      </c>
    </row>
    <row r="35" spans="1:3" ht="48" customHeight="1" x14ac:dyDescent="0.25">
      <c r="A35" s="8" t="s">
        <v>131</v>
      </c>
      <c r="B35" s="31" t="s">
        <v>130</v>
      </c>
      <c r="C35" s="10">
        <v>220</v>
      </c>
    </row>
    <row r="36" spans="1:3" ht="15.75" x14ac:dyDescent="0.25">
      <c r="A36" s="5" t="s">
        <v>129</v>
      </c>
      <c r="B36" s="41" t="s">
        <v>128</v>
      </c>
      <c r="C36" s="7">
        <f>C37+C39</f>
        <v>8100</v>
      </c>
    </row>
    <row r="37" spans="1:3" ht="15.75" x14ac:dyDescent="0.25">
      <c r="A37" s="8" t="s">
        <v>127</v>
      </c>
      <c r="B37" s="41" t="s">
        <v>126</v>
      </c>
      <c r="C37" s="7">
        <f>C38</f>
        <v>4100</v>
      </c>
    </row>
    <row r="38" spans="1:3" ht="47.25" x14ac:dyDescent="0.25">
      <c r="A38" s="8" t="s">
        <v>125</v>
      </c>
      <c r="B38" s="62" t="s">
        <v>124</v>
      </c>
      <c r="C38" s="10">
        <v>4100</v>
      </c>
    </row>
    <row r="39" spans="1:3" ht="15.75" x14ac:dyDescent="0.25">
      <c r="A39" s="5" t="s">
        <v>123</v>
      </c>
      <c r="B39" s="41" t="s">
        <v>122</v>
      </c>
      <c r="C39" s="7">
        <f>C40</f>
        <v>4000</v>
      </c>
    </row>
    <row r="40" spans="1:3" ht="51.75" customHeight="1" x14ac:dyDescent="0.25">
      <c r="A40" s="8" t="s">
        <v>121</v>
      </c>
      <c r="B40" s="62" t="s">
        <v>120</v>
      </c>
      <c r="C40" s="10">
        <v>4000</v>
      </c>
    </row>
    <row r="41" spans="1:3" ht="15.75" x14ac:dyDescent="0.25">
      <c r="A41" s="5" t="s">
        <v>119</v>
      </c>
      <c r="B41" s="41" t="s">
        <v>118</v>
      </c>
      <c r="C41" s="7">
        <f>C42</f>
        <v>2</v>
      </c>
    </row>
    <row r="42" spans="1:3" ht="63" x14ac:dyDescent="0.25">
      <c r="A42" s="5" t="s">
        <v>117</v>
      </c>
      <c r="B42" s="41" t="s">
        <v>116</v>
      </c>
      <c r="C42" s="7">
        <f>C43</f>
        <v>2</v>
      </c>
    </row>
    <row r="43" spans="1:3" ht="92.25" customHeight="1" x14ac:dyDescent="0.25">
      <c r="A43" s="8" t="s">
        <v>115</v>
      </c>
      <c r="B43" s="31" t="s">
        <v>114</v>
      </c>
      <c r="C43" s="10">
        <v>2</v>
      </c>
    </row>
    <row r="44" spans="1:3" ht="31.5" x14ac:dyDescent="0.25">
      <c r="A44" s="61" t="s">
        <v>113</v>
      </c>
      <c r="B44" s="54" t="s">
        <v>112</v>
      </c>
      <c r="C44" s="60">
        <f>C45</f>
        <v>0.3</v>
      </c>
    </row>
    <row r="45" spans="1:3" ht="15.75" x14ac:dyDescent="0.25">
      <c r="A45" s="61" t="s">
        <v>111</v>
      </c>
      <c r="B45" s="54" t="s">
        <v>110</v>
      </c>
      <c r="C45" s="60">
        <f>C46</f>
        <v>0.3</v>
      </c>
    </row>
    <row r="46" spans="1:3" ht="31.5" x14ac:dyDescent="0.25">
      <c r="A46" s="61" t="s">
        <v>109</v>
      </c>
      <c r="B46" s="54" t="s">
        <v>108</v>
      </c>
      <c r="C46" s="60">
        <f>C47</f>
        <v>0.3</v>
      </c>
    </row>
    <row r="47" spans="1:3" ht="47.25" x14ac:dyDescent="0.25">
      <c r="A47" s="58" t="s">
        <v>107</v>
      </c>
      <c r="B47" s="62" t="s">
        <v>106</v>
      </c>
      <c r="C47" s="11">
        <v>0.3</v>
      </c>
    </row>
    <row r="48" spans="1:3" ht="47.25" x14ac:dyDescent="0.25">
      <c r="A48" s="5" t="s">
        <v>105</v>
      </c>
      <c r="B48" s="41" t="s">
        <v>104</v>
      </c>
      <c r="C48" s="7">
        <f>SUM(C49+C54)</f>
        <v>5007</v>
      </c>
    </row>
    <row r="49" spans="1:5" ht="112.5" customHeight="1" x14ac:dyDescent="0.25">
      <c r="A49" s="5" t="s">
        <v>103</v>
      </c>
      <c r="B49" s="41" t="s">
        <v>102</v>
      </c>
      <c r="C49" s="7">
        <f>C50</f>
        <v>4817</v>
      </c>
    </row>
    <row r="50" spans="1:5" ht="45" customHeight="1" x14ac:dyDescent="0.25">
      <c r="A50" s="5" t="s">
        <v>101</v>
      </c>
      <c r="B50" s="41" t="s">
        <v>100</v>
      </c>
      <c r="C50" s="7">
        <f>C51</f>
        <v>4817</v>
      </c>
    </row>
    <row r="51" spans="1:5" ht="45.75" customHeight="1" x14ac:dyDescent="0.25">
      <c r="A51" s="61" t="s">
        <v>99</v>
      </c>
      <c r="B51" s="54" t="s">
        <v>98</v>
      </c>
      <c r="C51" s="60">
        <f>C52+C53</f>
        <v>4817</v>
      </c>
      <c r="D51" s="59"/>
      <c r="E51" s="59"/>
    </row>
    <row r="52" spans="1:5" ht="78" customHeight="1" x14ac:dyDescent="0.25">
      <c r="A52" s="58" t="s">
        <v>97</v>
      </c>
      <c r="B52" s="62" t="s">
        <v>96</v>
      </c>
      <c r="C52" s="11">
        <v>4030</v>
      </c>
      <c r="D52" s="59"/>
      <c r="E52" s="59"/>
    </row>
    <row r="53" spans="1:5" s="17" customFormat="1" ht="59.25" customHeight="1" x14ac:dyDescent="0.25">
      <c r="A53" s="58" t="s">
        <v>95</v>
      </c>
      <c r="B53" s="57" t="s">
        <v>94</v>
      </c>
      <c r="C53" s="11">
        <v>787</v>
      </c>
      <c r="D53" s="56"/>
      <c r="E53" s="56"/>
    </row>
    <row r="54" spans="1:5" ht="116.25" customHeight="1" x14ac:dyDescent="0.25">
      <c r="A54" s="5" t="s">
        <v>93</v>
      </c>
      <c r="B54" s="41" t="s">
        <v>92</v>
      </c>
      <c r="C54" s="7">
        <f>SUM(C56)</f>
        <v>190</v>
      </c>
    </row>
    <row r="55" spans="1:5" ht="104.25" customHeight="1" x14ac:dyDescent="0.25">
      <c r="A55" s="55" t="s">
        <v>91</v>
      </c>
      <c r="B55" s="54" t="s">
        <v>90</v>
      </c>
      <c r="C55" s="7">
        <f>C56</f>
        <v>190</v>
      </c>
    </row>
    <row r="56" spans="1:5" ht="101.25" customHeight="1" x14ac:dyDescent="0.25">
      <c r="A56" s="8" t="s">
        <v>89</v>
      </c>
      <c r="B56" s="31" t="s">
        <v>88</v>
      </c>
      <c r="C56" s="10">
        <v>190</v>
      </c>
    </row>
    <row r="57" spans="1:5" ht="31.5" x14ac:dyDescent="0.25">
      <c r="A57" s="5" t="s">
        <v>87</v>
      </c>
      <c r="B57" s="6" t="s">
        <v>86</v>
      </c>
      <c r="C57" s="7">
        <f>C58+C61</f>
        <v>15.12</v>
      </c>
    </row>
    <row r="58" spans="1:5" ht="15.75" x14ac:dyDescent="0.25">
      <c r="A58" s="5" t="s">
        <v>85</v>
      </c>
      <c r="B58" s="6" t="s">
        <v>84</v>
      </c>
      <c r="C58" s="7">
        <f>C59</f>
        <v>15.12</v>
      </c>
    </row>
    <row r="59" spans="1:5" ht="15.75" x14ac:dyDescent="0.25">
      <c r="A59" s="8" t="s">
        <v>83</v>
      </c>
      <c r="B59" s="9" t="s">
        <v>82</v>
      </c>
      <c r="C59" s="10">
        <f>C60</f>
        <v>15.12</v>
      </c>
    </row>
    <row r="60" spans="1:5" ht="33" customHeight="1" x14ac:dyDescent="0.25">
      <c r="A60" s="53" t="s">
        <v>81</v>
      </c>
      <c r="B60" s="53" t="s">
        <v>80</v>
      </c>
      <c r="C60" s="10">
        <v>15.12</v>
      </c>
    </row>
    <row r="61" spans="1:5" s="50" customFormat="1" ht="15.75" hidden="1" x14ac:dyDescent="0.25">
      <c r="A61" s="40" t="s">
        <v>79</v>
      </c>
      <c r="B61" s="39" t="s">
        <v>78</v>
      </c>
      <c r="C61" s="52">
        <f>C62</f>
        <v>0</v>
      </c>
    </row>
    <row r="62" spans="1:5" s="50" customFormat="1" ht="15.75" hidden="1" x14ac:dyDescent="0.25">
      <c r="A62" s="37" t="s">
        <v>77</v>
      </c>
      <c r="B62" s="36" t="s">
        <v>76</v>
      </c>
      <c r="C62" s="51">
        <f>C63</f>
        <v>0</v>
      </c>
    </row>
    <row r="63" spans="1:5" s="50" customFormat="1" ht="33" hidden="1" customHeight="1" x14ac:dyDescent="0.25">
      <c r="A63" s="36" t="s">
        <v>75</v>
      </c>
      <c r="B63" s="36" t="s">
        <v>74</v>
      </c>
      <c r="C63" s="51">
        <v>0</v>
      </c>
    </row>
    <row r="64" spans="1:5" ht="15.75" x14ac:dyDescent="0.25">
      <c r="A64" s="5" t="s">
        <v>73</v>
      </c>
      <c r="B64" s="49" t="s">
        <v>72</v>
      </c>
      <c r="C64" s="7">
        <f>C65+C87+C83</f>
        <v>18571.739999999998</v>
      </c>
    </row>
    <row r="65" spans="1:3" ht="34.5" customHeight="1" x14ac:dyDescent="0.25">
      <c r="A65" s="5" t="s">
        <v>71</v>
      </c>
      <c r="B65" s="41" t="s">
        <v>70</v>
      </c>
      <c r="C65" s="7">
        <f>C71+C76+C78+C66</f>
        <v>18573.71</v>
      </c>
    </row>
    <row r="66" spans="1:3" ht="34.5" customHeight="1" x14ac:dyDescent="0.25">
      <c r="A66" s="5" t="s">
        <v>69</v>
      </c>
      <c r="B66" s="48" t="s">
        <v>68</v>
      </c>
      <c r="C66" s="7">
        <f>C69+C67</f>
        <v>8611.130000000001</v>
      </c>
    </row>
    <row r="67" spans="1:3" ht="110.25" customHeight="1" x14ac:dyDescent="0.25">
      <c r="A67" s="47" t="s">
        <v>67</v>
      </c>
      <c r="B67" s="46" t="s">
        <v>66</v>
      </c>
      <c r="C67" s="13">
        <f>C68</f>
        <v>394.1</v>
      </c>
    </row>
    <row r="68" spans="1:3" ht="113.25" customHeight="1" x14ac:dyDescent="0.25">
      <c r="A68" s="45" t="s">
        <v>65</v>
      </c>
      <c r="B68" s="44" t="s">
        <v>64</v>
      </c>
      <c r="C68" s="14">
        <f>'Прил5 Безвозм '!C21</f>
        <v>394.1</v>
      </c>
    </row>
    <row r="69" spans="1:3" ht="15.75" x14ac:dyDescent="0.25">
      <c r="A69" s="5" t="s">
        <v>63</v>
      </c>
      <c r="B69" s="41" t="s">
        <v>49</v>
      </c>
      <c r="C69" s="7">
        <f>C70</f>
        <v>8217.0300000000007</v>
      </c>
    </row>
    <row r="70" spans="1:3" ht="15.75" x14ac:dyDescent="0.25">
      <c r="A70" s="8" t="s">
        <v>62</v>
      </c>
      <c r="B70" s="43" t="s">
        <v>61</v>
      </c>
      <c r="C70" s="10">
        <f>'Прил5 Безвозм '!C23</f>
        <v>8217.0300000000007</v>
      </c>
    </row>
    <row r="71" spans="1:3" ht="34.5" customHeight="1" x14ac:dyDescent="0.25">
      <c r="A71" s="5" t="s">
        <v>60</v>
      </c>
      <c r="B71" s="42" t="s">
        <v>59</v>
      </c>
      <c r="C71" s="7">
        <f>C74+C72</f>
        <v>138.1</v>
      </c>
    </row>
    <row r="72" spans="1:3" ht="47.25" x14ac:dyDescent="0.25">
      <c r="A72" s="5" t="s">
        <v>58</v>
      </c>
      <c r="B72" s="41" t="s">
        <v>57</v>
      </c>
      <c r="C72" s="7">
        <f>C73</f>
        <v>1</v>
      </c>
    </row>
    <row r="73" spans="1:3" ht="47.25" x14ac:dyDescent="0.25">
      <c r="A73" s="8" t="s">
        <v>56</v>
      </c>
      <c r="B73" s="31" t="s">
        <v>55</v>
      </c>
      <c r="C73" s="10">
        <f>'Прил5 Безвозм '!C34</f>
        <v>1</v>
      </c>
    </row>
    <row r="74" spans="1:3" ht="54" customHeight="1" x14ac:dyDescent="0.25">
      <c r="A74" s="5" t="s">
        <v>54</v>
      </c>
      <c r="B74" s="41" t="s">
        <v>53</v>
      </c>
      <c r="C74" s="7">
        <f>C75</f>
        <v>137.1</v>
      </c>
    </row>
    <row r="75" spans="1:3" ht="50.25" customHeight="1" x14ac:dyDescent="0.25">
      <c r="A75" s="8" t="s">
        <v>52</v>
      </c>
      <c r="B75" s="31" t="s">
        <v>51</v>
      </c>
      <c r="C75" s="10">
        <f>'Прил5 Безвозм '!C36</f>
        <v>137.1</v>
      </c>
    </row>
    <row r="76" spans="1:3" ht="15.75" hidden="1" x14ac:dyDescent="0.25">
      <c r="A76" s="5" t="s">
        <v>50</v>
      </c>
      <c r="B76" s="41" t="s">
        <v>49</v>
      </c>
      <c r="C76" s="7">
        <f>C77</f>
        <v>0</v>
      </c>
    </row>
    <row r="77" spans="1:3" ht="47.25" hidden="1" x14ac:dyDescent="0.25">
      <c r="A77" s="8" t="s">
        <v>48</v>
      </c>
      <c r="B77" s="31" t="s">
        <v>47</v>
      </c>
      <c r="C77" s="10">
        <v>0</v>
      </c>
    </row>
    <row r="78" spans="1:3" ht="15.75" x14ac:dyDescent="0.25">
      <c r="A78" s="5" t="s">
        <v>46</v>
      </c>
      <c r="B78" s="41" t="s">
        <v>45</v>
      </c>
      <c r="C78" s="7">
        <f>C81+C79</f>
        <v>9824.48</v>
      </c>
    </row>
    <row r="79" spans="1:3" ht="70.5" hidden="1" customHeight="1" x14ac:dyDescent="0.25">
      <c r="A79" s="40" t="s">
        <v>44</v>
      </c>
      <c r="B79" s="39" t="s">
        <v>43</v>
      </c>
      <c r="C79" s="38">
        <f>C80</f>
        <v>0</v>
      </c>
    </row>
    <row r="80" spans="1:3" ht="71.25" hidden="1" customHeight="1" x14ac:dyDescent="0.25">
      <c r="A80" s="37" t="s">
        <v>42</v>
      </c>
      <c r="B80" s="36" t="s">
        <v>41</v>
      </c>
      <c r="C80" s="35">
        <v>0</v>
      </c>
    </row>
    <row r="81" spans="1:3" ht="28.5" x14ac:dyDescent="0.2">
      <c r="A81" s="34" t="s">
        <v>40</v>
      </c>
      <c r="B81" s="33" t="s">
        <v>39</v>
      </c>
      <c r="C81" s="32">
        <f>C82</f>
        <v>9824.48</v>
      </c>
    </row>
    <row r="82" spans="1:3" ht="31.5" x14ac:dyDescent="0.25">
      <c r="A82" s="8" t="s">
        <v>38</v>
      </c>
      <c r="B82" s="31" t="s">
        <v>37</v>
      </c>
      <c r="C82" s="10">
        <f>'Прил5 Безвозм '!C37</f>
        <v>9824.48</v>
      </c>
    </row>
    <row r="83" spans="1:3" ht="94.5" hidden="1" x14ac:dyDescent="0.25">
      <c r="A83" s="27" t="s">
        <v>36</v>
      </c>
      <c r="B83" s="30" t="s">
        <v>35</v>
      </c>
      <c r="C83" s="7">
        <f>C84</f>
        <v>0</v>
      </c>
    </row>
    <row r="84" spans="1:3" ht="81.75" hidden="1" customHeight="1" x14ac:dyDescent="0.25">
      <c r="A84" s="27" t="s">
        <v>34</v>
      </c>
      <c r="B84" s="30" t="s">
        <v>33</v>
      </c>
      <c r="C84" s="7">
        <f>C85</f>
        <v>0</v>
      </c>
    </row>
    <row r="85" spans="1:3" ht="78.75" hidden="1" x14ac:dyDescent="0.25">
      <c r="A85" s="27" t="s">
        <v>32</v>
      </c>
      <c r="B85" s="30" t="s">
        <v>31</v>
      </c>
      <c r="C85" s="7">
        <f>C86</f>
        <v>0</v>
      </c>
    </row>
    <row r="86" spans="1:3" ht="63.75" hidden="1" customHeight="1" x14ac:dyDescent="0.25">
      <c r="A86" s="29" t="s">
        <v>30</v>
      </c>
      <c r="B86" s="28" t="s">
        <v>29</v>
      </c>
      <c r="C86" s="10">
        <v>0</v>
      </c>
    </row>
    <row r="87" spans="1:3" ht="49.5" customHeight="1" x14ac:dyDescent="0.25">
      <c r="A87" s="121" t="s">
        <v>28</v>
      </c>
      <c r="B87" s="42" t="s">
        <v>27</v>
      </c>
      <c r="C87" s="5">
        <f>C88</f>
        <v>-1.97</v>
      </c>
    </row>
    <row r="88" spans="1:3" ht="65.25" customHeight="1" x14ac:dyDescent="0.25">
      <c r="A88" s="121" t="s">
        <v>200</v>
      </c>
      <c r="B88" s="42" t="s">
        <v>26</v>
      </c>
      <c r="C88" s="125">
        <f>C89</f>
        <v>-1.97</v>
      </c>
    </row>
    <row r="89" spans="1:3" ht="66.75" customHeight="1" x14ac:dyDescent="0.25">
      <c r="A89" s="65" t="s">
        <v>199</v>
      </c>
      <c r="B89" s="43" t="s">
        <v>188</v>
      </c>
      <c r="C89" s="124">
        <f>'Прил5 Безвозм '!C46</f>
        <v>-1.97</v>
      </c>
    </row>
    <row r="90" spans="1:3" ht="15.75" x14ac:dyDescent="0.25">
      <c r="A90" s="8"/>
      <c r="B90" s="5" t="s">
        <v>25</v>
      </c>
      <c r="C90" s="7">
        <f>SUM(C18+C64)</f>
        <v>33831.159999999996</v>
      </c>
    </row>
    <row r="93" spans="1:3" ht="15" x14ac:dyDescent="0.25">
      <c r="B93" s="24"/>
      <c r="C93" s="23"/>
    </row>
    <row r="94" spans="1:3" ht="15" x14ac:dyDescent="0.25">
      <c r="B94" s="26"/>
      <c r="C94" s="23"/>
    </row>
    <row r="95" spans="1:3" ht="15" x14ac:dyDescent="0.25">
      <c r="B95" s="22"/>
      <c r="C95" s="25"/>
    </row>
    <row r="96" spans="1:3" ht="15" x14ac:dyDescent="0.25">
      <c r="B96" s="22"/>
      <c r="C96" s="25"/>
    </row>
    <row r="97" spans="2:3" ht="15" x14ac:dyDescent="0.25">
      <c r="B97" s="22"/>
      <c r="C97" s="25"/>
    </row>
    <row r="98" spans="2:3" ht="15" x14ac:dyDescent="0.25">
      <c r="B98" s="20"/>
      <c r="C98" s="21"/>
    </row>
    <row r="99" spans="2:3" ht="15" x14ac:dyDescent="0.25">
      <c r="B99" s="24"/>
      <c r="C99" s="23"/>
    </row>
    <row r="100" spans="2:3" ht="15" x14ac:dyDescent="0.25">
      <c r="B100" s="22"/>
      <c r="C100" s="21"/>
    </row>
    <row r="101" spans="2:3" ht="15" x14ac:dyDescent="0.25">
      <c r="B101" s="22"/>
      <c r="C101" s="21"/>
    </row>
    <row r="102" spans="2:3" ht="15" x14ac:dyDescent="0.25">
      <c r="B102" s="20"/>
      <c r="C102" s="21"/>
    </row>
    <row r="103" spans="2:3" ht="15" x14ac:dyDescent="0.25">
      <c r="B103" s="20"/>
      <c r="C103" s="19"/>
    </row>
    <row r="104" spans="2:3" x14ac:dyDescent="0.2">
      <c r="B104" s="18"/>
    </row>
    <row r="105" spans="2:3" x14ac:dyDescent="0.2">
      <c r="B105" s="18"/>
    </row>
    <row r="106" spans="2:3" x14ac:dyDescent="0.2">
      <c r="B106" s="18"/>
    </row>
    <row r="107" spans="2:3" x14ac:dyDescent="0.2">
      <c r="B107" s="18"/>
    </row>
  </sheetData>
  <mergeCells count="12">
    <mergeCell ref="B1:C1"/>
    <mergeCell ref="B2:C2"/>
    <mergeCell ref="B3:C3"/>
    <mergeCell ref="B4:C4"/>
    <mergeCell ref="A14:C14"/>
    <mergeCell ref="A11:C11"/>
    <mergeCell ref="A12:C12"/>
    <mergeCell ref="A13:C13"/>
    <mergeCell ref="B5:C5"/>
    <mergeCell ref="B6:C6"/>
    <mergeCell ref="B7:C7"/>
    <mergeCell ref="B9:C9"/>
  </mergeCells>
  <phoneticPr fontId="0" type="noConversion"/>
  <printOptions horizontalCentered="1"/>
  <pageMargins left="0.55118110236220474" right="0.15748031496062992" top="0.35433070866141736" bottom="0.35433070866141736" header="0.11811023622047245" footer="0.11811023622047245"/>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F46"/>
  <sheetViews>
    <sheetView zoomScaleNormal="100" workbookViewId="0">
      <selection activeCell="E12" sqref="E12"/>
    </sheetView>
  </sheetViews>
  <sheetFormatPr defaultRowHeight="12.75" x14ac:dyDescent="0.2"/>
  <cols>
    <col min="1" max="1" width="28.85546875" style="76" customWidth="1"/>
    <col min="2" max="2" width="41.28515625" style="76" customWidth="1"/>
    <col min="3" max="3" width="18.140625" style="76" customWidth="1"/>
    <col min="4" max="16384" width="9.140625" style="76"/>
  </cols>
  <sheetData>
    <row r="1" spans="1:3" ht="15.75" x14ac:dyDescent="0.25">
      <c r="A1" s="114"/>
      <c r="B1" s="145" t="s">
        <v>187</v>
      </c>
      <c r="C1" s="145"/>
    </row>
    <row r="2" spans="1:3" ht="15.75" x14ac:dyDescent="0.25">
      <c r="A2" s="114"/>
      <c r="B2" s="145" t="s">
        <v>1</v>
      </c>
      <c r="C2" s="145"/>
    </row>
    <row r="3" spans="1:3" ht="15.75" x14ac:dyDescent="0.25">
      <c r="A3" s="114"/>
      <c r="B3" s="145" t="s">
        <v>2</v>
      </c>
      <c r="C3" s="145"/>
    </row>
    <row r="4" spans="1:3" ht="15.75" x14ac:dyDescent="0.25">
      <c r="A4" s="114"/>
      <c r="B4" s="145" t="s">
        <v>169</v>
      </c>
      <c r="C4" s="145"/>
    </row>
    <row r="5" spans="1:3" ht="15.75" x14ac:dyDescent="0.25">
      <c r="A5" s="114"/>
      <c r="B5" s="145" t="s">
        <v>4</v>
      </c>
      <c r="C5" s="145"/>
    </row>
    <row r="6" spans="1:3" ht="15.75" x14ac:dyDescent="0.25">
      <c r="A6" s="114"/>
      <c r="B6" s="145" t="s">
        <v>5</v>
      </c>
      <c r="C6" s="145"/>
    </row>
    <row r="7" spans="1:3" ht="15.75" x14ac:dyDescent="0.25">
      <c r="A7" s="114"/>
      <c r="B7" s="140" t="s">
        <v>197</v>
      </c>
      <c r="C7" s="140"/>
    </row>
    <row r="8" spans="1:3" ht="15.75" x14ac:dyDescent="0.25">
      <c r="A8" s="114"/>
      <c r="B8" s="117"/>
      <c r="C8" s="117" t="s">
        <v>196</v>
      </c>
    </row>
    <row r="9" spans="1:3" ht="15.75" x14ac:dyDescent="0.25">
      <c r="A9" s="114"/>
      <c r="B9" s="140" t="s">
        <v>206</v>
      </c>
      <c r="C9" s="140"/>
    </row>
    <row r="10" spans="1:3" ht="15.75" x14ac:dyDescent="0.25">
      <c r="A10" s="114"/>
      <c r="B10" s="117"/>
      <c r="C10" s="117"/>
    </row>
    <row r="11" spans="1:3" ht="15.75" x14ac:dyDescent="0.25">
      <c r="A11" s="114"/>
      <c r="B11" s="117"/>
      <c r="C11" s="117"/>
    </row>
    <row r="12" spans="1:3" ht="15.75" x14ac:dyDescent="0.25">
      <c r="A12" s="146" t="s">
        <v>72</v>
      </c>
      <c r="B12" s="147"/>
      <c r="C12" s="147"/>
    </row>
    <row r="13" spans="1:3" ht="15.75" x14ac:dyDescent="0.25">
      <c r="A13" s="146" t="s">
        <v>186</v>
      </c>
      <c r="B13" s="147"/>
      <c r="C13" s="147"/>
    </row>
    <row r="14" spans="1:3" ht="15.75" x14ac:dyDescent="0.25">
      <c r="A14" s="115"/>
      <c r="B14" s="114"/>
      <c r="C14" s="114"/>
    </row>
    <row r="15" spans="1:3" ht="15.75" x14ac:dyDescent="0.2">
      <c r="A15" s="113" t="s">
        <v>185</v>
      </c>
      <c r="B15" s="143" t="s">
        <v>163</v>
      </c>
      <c r="C15" s="112" t="s">
        <v>184</v>
      </c>
    </row>
    <row r="16" spans="1:3" ht="15.75" x14ac:dyDescent="0.2">
      <c r="A16" s="111" t="s">
        <v>183</v>
      </c>
      <c r="B16" s="144"/>
      <c r="C16" s="110" t="s">
        <v>182</v>
      </c>
    </row>
    <row r="17" spans="1:6" ht="15.75" x14ac:dyDescent="0.2">
      <c r="A17" s="109">
        <v>1</v>
      </c>
      <c r="B17" s="109">
        <v>2</v>
      </c>
      <c r="C17" s="109">
        <v>3</v>
      </c>
    </row>
    <row r="18" spans="1:6" ht="30" customHeight="1" x14ac:dyDescent="0.25">
      <c r="A18" s="84" t="s">
        <v>73</v>
      </c>
      <c r="B18" s="108" t="s">
        <v>72</v>
      </c>
      <c r="C18" s="82">
        <f>C19+C44</f>
        <v>18571.739999999998</v>
      </c>
    </row>
    <row r="19" spans="1:6" ht="51" customHeight="1" x14ac:dyDescent="0.25">
      <c r="A19" s="84" t="s">
        <v>71</v>
      </c>
      <c r="B19" s="83" t="s">
        <v>70</v>
      </c>
      <c r="C19" s="82">
        <f>C20+C32+C37</f>
        <v>18573.71</v>
      </c>
    </row>
    <row r="20" spans="1:6" ht="51.75" customHeight="1" x14ac:dyDescent="0.25">
      <c r="A20" s="84" t="s">
        <v>69</v>
      </c>
      <c r="B20" s="107" t="s">
        <v>68</v>
      </c>
      <c r="C20" s="82">
        <f>C23+C21</f>
        <v>8611.130000000001</v>
      </c>
    </row>
    <row r="21" spans="1:6" ht="131.25" customHeight="1" x14ac:dyDescent="0.25">
      <c r="A21" s="106" t="s">
        <v>67</v>
      </c>
      <c r="B21" s="105" t="s">
        <v>66</v>
      </c>
      <c r="C21" s="104">
        <f>C22</f>
        <v>394.1</v>
      </c>
    </row>
    <row r="22" spans="1:6" ht="126.75" customHeight="1" x14ac:dyDescent="0.25">
      <c r="A22" s="99" t="s">
        <v>65</v>
      </c>
      <c r="B22" s="103" t="s">
        <v>64</v>
      </c>
      <c r="C22" s="97">
        <v>394.1</v>
      </c>
      <c r="F22" s="94"/>
    </row>
    <row r="23" spans="1:6" ht="21.75" customHeight="1" x14ac:dyDescent="0.25">
      <c r="A23" s="84" t="s">
        <v>63</v>
      </c>
      <c r="B23" s="102" t="s">
        <v>49</v>
      </c>
      <c r="C23" s="82">
        <f>C24</f>
        <v>8217.0300000000007</v>
      </c>
    </row>
    <row r="24" spans="1:6" ht="31.5" x14ac:dyDescent="0.25">
      <c r="A24" s="84" t="s">
        <v>62</v>
      </c>
      <c r="B24" s="102" t="s">
        <v>61</v>
      </c>
      <c r="C24" s="82">
        <f>C25+C26+C28+C27+C29+C31+C30</f>
        <v>8217.0300000000007</v>
      </c>
    </row>
    <row r="25" spans="1:6" ht="110.25" x14ac:dyDescent="0.25">
      <c r="A25" s="119" t="s">
        <v>62</v>
      </c>
      <c r="B25" s="120" t="s">
        <v>181</v>
      </c>
      <c r="C25" s="118">
        <v>2500</v>
      </c>
    </row>
    <row r="26" spans="1:6" ht="141.75" x14ac:dyDescent="0.25">
      <c r="A26" s="119" t="s">
        <v>62</v>
      </c>
      <c r="B26" s="120" t="s">
        <v>202</v>
      </c>
      <c r="C26" s="118">
        <v>1064</v>
      </c>
    </row>
    <row r="27" spans="1:6" ht="220.5" hidden="1" x14ac:dyDescent="0.25">
      <c r="A27" s="101" t="s">
        <v>62</v>
      </c>
      <c r="B27" s="100" t="s">
        <v>180</v>
      </c>
      <c r="C27" s="80">
        <v>0</v>
      </c>
    </row>
    <row r="28" spans="1:6" ht="78.75" x14ac:dyDescent="0.25">
      <c r="A28" s="79" t="s">
        <v>62</v>
      </c>
      <c r="B28" s="43" t="s">
        <v>179</v>
      </c>
      <c r="C28" s="80">
        <v>264.39999999999998</v>
      </c>
    </row>
    <row r="29" spans="1:6" ht="63" x14ac:dyDescent="0.25">
      <c r="A29" s="99" t="s">
        <v>62</v>
      </c>
      <c r="B29" s="98" t="s">
        <v>178</v>
      </c>
      <c r="C29" s="97">
        <v>91.63</v>
      </c>
    </row>
    <row r="30" spans="1:6" ht="78.75" x14ac:dyDescent="0.25">
      <c r="A30" s="99" t="s">
        <v>62</v>
      </c>
      <c r="B30" s="98" t="s">
        <v>177</v>
      </c>
      <c r="C30" s="97">
        <v>4297</v>
      </c>
    </row>
    <row r="31" spans="1:6" ht="79.5" hidden="1" customHeight="1" x14ac:dyDescent="0.25">
      <c r="A31" s="78" t="s">
        <v>62</v>
      </c>
      <c r="B31" s="96" t="s">
        <v>176</v>
      </c>
      <c r="C31" s="77">
        <v>0</v>
      </c>
    </row>
    <row r="32" spans="1:6" ht="31.5" x14ac:dyDescent="0.25">
      <c r="A32" s="84" t="s">
        <v>60</v>
      </c>
      <c r="B32" s="42" t="s">
        <v>59</v>
      </c>
      <c r="C32" s="82">
        <f>C33+C35</f>
        <v>138.1</v>
      </c>
    </row>
    <row r="33" spans="1:5" ht="63" customHeight="1" x14ac:dyDescent="0.25">
      <c r="A33" s="84" t="s">
        <v>58</v>
      </c>
      <c r="B33" s="83" t="s">
        <v>57</v>
      </c>
      <c r="C33" s="82">
        <f>C34</f>
        <v>1</v>
      </c>
    </row>
    <row r="34" spans="1:5" ht="63" customHeight="1" x14ac:dyDescent="0.25">
      <c r="A34" s="79" t="s">
        <v>56</v>
      </c>
      <c r="B34" s="95" t="s">
        <v>55</v>
      </c>
      <c r="C34" s="80">
        <v>1</v>
      </c>
      <c r="E34" s="94"/>
    </row>
    <row r="35" spans="1:5" ht="65.25" customHeight="1" x14ac:dyDescent="0.25">
      <c r="A35" s="84" t="s">
        <v>54</v>
      </c>
      <c r="B35" s="83" t="s">
        <v>53</v>
      </c>
      <c r="C35" s="82">
        <f>C36</f>
        <v>137.1</v>
      </c>
    </row>
    <row r="36" spans="1:5" ht="63" customHeight="1" x14ac:dyDescent="0.25">
      <c r="A36" s="79" t="s">
        <v>52</v>
      </c>
      <c r="B36" s="81" t="s">
        <v>51</v>
      </c>
      <c r="C36" s="97">
        <v>137.1</v>
      </c>
    </row>
    <row r="37" spans="1:5" ht="15.75" x14ac:dyDescent="0.25">
      <c r="A37" s="84" t="s">
        <v>175</v>
      </c>
      <c r="B37" s="83" t="s">
        <v>45</v>
      </c>
      <c r="C37" s="82">
        <f>C40+C38</f>
        <v>9824.48</v>
      </c>
    </row>
    <row r="38" spans="1:5" ht="94.5" hidden="1" x14ac:dyDescent="0.25">
      <c r="A38" s="93" t="s">
        <v>44</v>
      </c>
      <c r="B38" s="92" t="s">
        <v>43</v>
      </c>
      <c r="C38" s="91">
        <f>C39</f>
        <v>0</v>
      </c>
    </row>
    <row r="39" spans="1:5" ht="94.5" hidden="1" x14ac:dyDescent="0.25">
      <c r="A39" s="90" t="s">
        <v>42</v>
      </c>
      <c r="B39" s="89" t="s">
        <v>41</v>
      </c>
      <c r="C39" s="88">
        <v>0</v>
      </c>
    </row>
    <row r="40" spans="1:5" ht="28.5" x14ac:dyDescent="0.2">
      <c r="A40" s="87" t="s">
        <v>40</v>
      </c>
      <c r="B40" s="86" t="s">
        <v>39</v>
      </c>
      <c r="C40" s="85">
        <f>C41</f>
        <v>9824.48</v>
      </c>
    </row>
    <row r="41" spans="1:5" ht="47.25" x14ac:dyDescent="0.25">
      <c r="A41" s="84" t="s">
        <v>38</v>
      </c>
      <c r="B41" s="83" t="s">
        <v>37</v>
      </c>
      <c r="C41" s="82">
        <f>C42+C43</f>
        <v>9824.48</v>
      </c>
    </row>
    <row r="42" spans="1:5" ht="94.5" x14ac:dyDescent="0.25">
      <c r="A42" s="79" t="s">
        <v>174</v>
      </c>
      <c r="B42" s="81" t="s">
        <v>173</v>
      </c>
      <c r="C42" s="80">
        <v>4524.3</v>
      </c>
    </row>
    <row r="43" spans="1:5" ht="299.25" x14ac:dyDescent="0.25">
      <c r="A43" s="99" t="s">
        <v>172</v>
      </c>
      <c r="B43" s="116" t="s">
        <v>171</v>
      </c>
      <c r="C43" s="97">
        <f>5632.18-332</f>
        <v>5300.18</v>
      </c>
    </row>
    <row r="44" spans="1:5" ht="63" x14ac:dyDescent="0.25">
      <c r="A44" s="121" t="s">
        <v>28</v>
      </c>
      <c r="B44" s="42" t="s">
        <v>27</v>
      </c>
      <c r="C44" s="122">
        <f>C45</f>
        <v>-1.97</v>
      </c>
    </row>
    <row r="45" spans="1:5" ht="78.75" x14ac:dyDescent="0.25">
      <c r="A45" s="121" t="s">
        <v>200</v>
      </c>
      <c r="B45" s="42" t="s">
        <v>26</v>
      </c>
      <c r="C45" s="122">
        <f>C46</f>
        <v>-1.97</v>
      </c>
    </row>
    <row r="46" spans="1:5" ht="78.75" x14ac:dyDescent="0.25">
      <c r="A46" s="65" t="s">
        <v>199</v>
      </c>
      <c r="B46" s="43" t="s">
        <v>188</v>
      </c>
      <c r="C46" s="123">
        <v>-1.97</v>
      </c>
    </row>
  </sheetData>
  <mergeCells count="11">
    <mergeCell ref="B7:C7"/>
    <mergeCell ref="B9:C9"/>
    <mergeCell ref="B15:B16"/>
    <mergeCell ref="B1:C1"/>
    <mergeCell ref="B2:C2"/>
    <mergeCell ref="B3:C3"/>
    <mergeCell ref="B4:C4"/>
    <mergeCell ref="B5:C5"/>
    <mergeCell ref="B6:C6"/>
    <mergeCell ref="A12:C12"/>
    <mergeCell ref="A13:C13"/>
  </mergeCells>
  <phoneticPr fontId="0" type="noConversion"/>
  <printOptions horizontalCentered="1"/>
  <pageMargins left="0.98425196850393704" right="0.39370078740157483" top="0.47244094488188981" bottom="0.47244094488188981" header="0.31496062992125984" footer="0.31496062992125984"/>
  <pageSetup paperSize="9"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9"/>
  <sheetViews>
    <sheetView tabSelected="1" zoomScaleNormal="100" workbookViewId="0">
      <selection activeCell="F13" sqref="F13"/>
    </sheetView>
  </sheetViews>
  <sheetFormatPr defaultRowHeight="15.75" x14ac:dyDescent="0.25"/>
  <cols>
    <col min="1" max="1" width="5" style="132" customWidth="1"/>
    <col min="2" max="2" width="28.85546875" style="129" customWidth="1"/>
    <col min="3" max="3" width="28" style="129" customWidth="1"/>
    <col min="4" max="4" width="51.28515625" style="129" customWidth="1"/>
    <col min="5" max="5" width="17.140625" style="129" customWidth="1"/>
    <col min="6" max="6" width="48" style="129" customWidth="1"/>
    <col min="7" max="16384" width="9.140625" style="129"/>
  </cols>
  <sheetData>
    <row r="2" spans="1:6" ht="15.75" customHeight="1" x14ac:dyDescent="0.25">
      <c r="A2" s="148" t="s">
        <v>201</v>
      </c>
      <c r="B2" s="149"/>
      <c r="C2" s="149"/>
      <c r="D2" s="149"/>
      <c r="E2" s="149"/>
      <c r="F2" s="149"/>
    </row>
    <row r="3" spans="1:6" ht="39.75" customHeight="1" x14ac:dyDescent="0.25">
      <c r="A3" s="149"/>
      <c r="B3" s="149"/>
      <c r="C3" s="149"/>
      <c r="D3" s="149"/>
      <c r="E3" s="149"/>
      <c r="F3" s="149"/>
    </row>
    <row r="5" spans="1:6" s="131" customFormat="1" ht="36.75" customHeight="1" x14ac:dyDescent="0.2">
      <c r="A5" s="128" t="s">
        <v>190</v>
      </c>
      <c r="B5" s="128" t="s">
        <v>191</v>
      </c>
      <c r="C5" s="128" t="s">
        <v>164</v>
      </c>
      <c r="D5" s="128" t="s">
        <v>192</v>
      </c>
      <c r="E5" s="128" t="s">
        <v>193</v>
      </c>
      <c r="F5" s="128" t="s">
        <v>194</v>
      </c>
    </row>
    <row r="6" spans="1:6" s="131" customFormat="1" ht="268.5" customHeight="1" x14ac:dyDescent="0.25">
      <c r="A6" s="126">
        <v>1</v>
      </c>
      <c r="B6" s="43" t="s">
        <v>195</v>
      </c>
      <c r="C6" s="65" t="s">
        <v>189</v>
      </c>
      <c r="D6" s="116" t="s">
        <v>171</v>
      </c>
      <c r="E6" s="127">
        <v>-332002.44</v>
      </c>
      <c r="F6" s="130" t="s">
        <v>205</v>
      </c>
    </row>
    <row r="7" spans="1:6" s="131" customFormat="1" ht="18.75" customHeight="1" x14ac:dyDescent="0.25">
      <c r="A7" s="150" t="s">
        <v>198</v>
      </c>
      <c r="B7" s="151"/>
      <c r="C7" s="151"/>
      <c r="D7" s="152"/>
      <c r="E7" s="134">
        <f>SUM(E6)</f>
        <v>-332002.44</v>
      </c>
      <c r="F7" s="135"/>
    </row>
    <row r="8" spans="1:6" x14ac:dyDescent="0.25">
      <c r="E8" s="136"/>
    </row>
    <row r="9" spans="1:6" x14ac:dyDescent="0.25">
      <c r="E9" s="136"/>
    </row>
  </sheetData>
  <mergeCells count="2">
    <mergeCell ref="A2:F3"/>
    <mergeCell ref="A7:D7"/>
  </mergeCells>
  <phoneticPr fontId="0" type="noConversion"/>
  <printOptions horizontalCentered="1"/>
  <pageMargins left="0" right="0" top="0" bottom="0" header="0" footer="0"/>
  <pageSetup paperSize="9" scale="79" orientation="landscape"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Прил1 ист</vt:lpstr>
      <vt:lpstr>Прил3 доходы</vt:lpstr>
      <vt:lpstr>Прил5 Безвозм </vt:lpstr>
      <vt:lpstr>список - ноябрь</vt:lpstr>
      <vt:lpstr>'Прил5 Безвозм '!Заголовки_для_печати</vt:lpstr>
      <vt:lpstr>'Прил3 доходы'!Область_печати</vt:lpstr>
      <vt:lpstr>'Прил5 Безвозм '!Область_печати</vt:lpstr>
      <vt:lpstr>'список - ноябрь'!Область_печати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dc:creator>
  <cp:lastModifiedBy>Ira</cp:lastModifiedBy>
  <cp:lastPrinted>2018-11-01T06:59:54Z</cp:lastPrinted>
  <dcterms:created xsi:type="dcterms:W3CDTF">2015-10-21T06:37:27Z</dcterms:created>
  <dcterms:modified xsi:type="dcterms:W3CDTF">2018-11-08T14:41:11Z</dcterms:modified>
</cp:coreProperties>
</file>