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840" windowHeight="12585" activeTab="3"/>
  </bookViews>
  <sheets>
    <sheet name="Прил1 ист" sheetId="1" r:id="rId1"/>
    <sheet name="Прил3 доходы" sheetId="2" r:id="rId2"/>
    <sheet name="Прил5 Безвозм " sheetId="3" r:id="rId3"/>
    <sheet name="список - ноябрь" sheetId="5" r:id="rId4"/>
  </sheets>
  <definedNames>
    <definedName name="_xlnm.Print_Titles" localSheetId="2">'Прил5 Безвозм '!$15:$16</definedName>
    <definedName name="_xlnm.Print_Area" localSheetId="1">'Прил3 доходы'!$A$1:$C$90</definedName>
    <definedName name="_xlnm.Print_Area" localSheetId="2">'Прил5 Безвозм '!$A$1:$C$46</definedName>
    <definedName name="_xlnm.Print_Area" localSheetId="3">'список - ноябрь'!$A$1:$F$7</definedName>
  </definedNames>
  <calcPr calcId="114210" fullCalcOnLoad="1"/>
</workbook>
</file>

<file path=xl/calcChain.xml><?xml version="1.0" encoding="utf-8"?>
<calcChain xmlns="http://schemas.openxmlformats.org/spreadsheetml/2006/main">
  <c r="E7" i="5"/>
  <c r="C43" i="3"/>
  <c r="C20" i="2"/>
  <c r="C89"/>
  <c r="C88"/>
  <c r="C45" i="3"/>
  <c r="C44"/>
  <c r="C75" i="2"/>
  <c r="C73"/>
  <c r="C21" i="3"/>
  <c r="C68" i="2"/>
  <c r="C24" i="3"/>
  <c r="C23"/>
  <c r="C33"/>
  <c r="C35"/>
  <c r="C32"/>
  <c r="C38"/>
  <c r="C41"/>
  <c r="C40"/>
  <c r="C37"/>
  <c r="C82" i="2"/>
  <c r="C81"/>
  <c r="C78"/>
  <c r="C20" i="3"/>
  <c r="C70" i="2"/>
  <c r="C69"/>
  <c r="C19"/>
  <c r="C25"/>
  <c r="C24"/>
  <c r="C31"/>
  <c r="C30"/>
  <c r="C34"/>
  <c r="C37"/>
  <c r="C36"/>
  <c r="C39"/>
  <c r="C41"/>
  <c r="C42"/>
  <c r="C46"/>
  <c r="C45"/>
  <c r="C44"/>
  <c r="C51"/>
  <c r="C50"/>
  <c r="C49"/>
  <c r="C48"/>
  <c r="C54"/>
  <c r="C55"/>
  <c r="C59"/>
  <c r="C58"/>
  <c r="C61"/>
  <c r="C62"/>
  <c r="C67"/>
  <c r="C72"/>
  <c r="C74"/>
  <c r="C76"/>
  <c r="C79"/>
  <c r="C85"/>
  <c r="C84"/>
  <c r="C83"/>
  <c r="C87"/>
  <c r="C57"/>
  <c r="C18"/>
  <c r="C33"/>
  <c r="C19" i="3"/>
  <c r="C18"/>
  <c r="C66" i="2"/>
  <c r="C71"/>
  <c r="C26" i="1"/>
  <c r="C65" i="2"/>
  <c r="C64"/>
  <c r="C90"/>
  <c r="C25" i="1"/>
  <c r="C24"/>
  <c r="C23"/>
  <c r="C22"/>
</calcChain>
</file>

<file path=xl/sharedStrings.xml><?xml version="1.0" encoding="utf-8"?>
<sst xmlns="http://schemas.openxmlformats.org/spreadsheetml/2006/main" count="275" uniqueCount="207">
  <si>
    <t>Приложение 1</t>
  </si>
  <si>
    <t>к решению совета депутатов</t>
  </si>
  <si>
    <t>муниципального образования</t>
  </si>
  <si>
    <t xml:space="preserve"> Кусинское сельское поселение</t>
  </si>
  <si>
    <t>Киришского муниципального района</t>
  </si>
  <si>
    <t>Ленинградской области</t>
  </si>
  <si>
    <t>ИСТОЧНИКИ</t>
  </si>
  <si>
    <t xml:space="preserve">     внутреннего финансирования дефицита бюджета муниципального образования </t>
  </si>
  <si>
    <t xml:space="preserve">   Кусинское сельское поселение  Киришского муниципального района </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</si>
  <si>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</si>
  <si>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</si>
  <si>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</si>
  <si>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</si>
  <si>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</si>
  <si>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</si>
  <si>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</si>
  <si>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</si>
  <si>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</si>
  <si>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</si>
  <si>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</si>
  <si>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</si>
  <si>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Код</t>
  </si>
  <si>
    <t xml:space="preserve">Наименование </t>
  </si>
  <si>
    <t>Сумма        (тысяч рублей)</t>
  </si>
  <si>
    <t>Ленинградской области на 2018 год</t>
  </si>
  <si>
    <t>ВСЕГО: доходов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</si>
  <si>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</si>
  <si>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t>
  </si>
  <si>
    <t>000 2 19 00000 00 0000 000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</si>
  <si>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</si>
  <si>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</si>
  <si>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</si>
  <si>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</si>
  <si>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</si>
  <si>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</si>
  <si>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</si>
  <si>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</si>
  <si>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Прочие межбюджетные трансферты, передаваемые бюджетам сельских поселений</t>
  </si>
  <si>
    <t>000 202 49999 10 0000 151</t>
  </si>
  <si>
    <t>Прочие межбюджетные трансферты, передаваемые бюджетам</t>
  </si>
  <si>
    <t>000 202 49999 00 0000 151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</si>
  <si>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</si>
  <si>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000 2 02 45160 10 0000 151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</si>
  <si>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</si>
  <si>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000 2 02 45160 00 0000 151</t>
  </si>
  <si>
    <t>Иные межбюджетные трансферты</t>
  </si>
  <si>
    <t>000 2 02 40000 00 0000 151</t>
  </si>
  <si>
    <t>Субсидии на реализацию проектов местных инициатив граждан, получивших грантовую поддержку</t>
  </si>
  <si>
    <t>000 2 02 02999 10 0000 151</t>
  </si>
  <si>
    <t>Прочие субсидии</t>
  </si>
  <si>
    <t>000 2 02 02999 00 0000 151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</si>
  <si>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</si>
  <si>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000 2 02 35118 10 0000 151</t>
  </si>
  <si>
    <t>Субвенции бюджетам на осуществление первичного воинского учета на территориях, где отсутствуют военные комиссариаты</t>
  </si>
  <si>
    <t>000 202 35118 00 0000 151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</si>
  <si>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</si>
  <si>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</si>
  <si>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местным бюджетам на выполнение передаваемых полномочий субъектов Российской Федерации</t>
  </si>
  <si>
    <t>000 202 30024 00 0000 151</t>
  </si>
  <si>
    <t>Субвенции бюджетам бюджетной системы Российской Федерации</t>
  </si>
  <si>
    <t>000 2 02 30000 00 0000 151</t>
  </si>
  <si>
    <t>Прочие субсидии бюджетам сельских поселений</t>
  </si>
  <si>
    <t>000 2 02 29999 10 0000 151</t>
  </si>
  <si>
    <t>000 2 02 29999 00 0000 151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</si>
  <si>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</si>
  <si>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</si>
  <si>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</si>
  <si>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000 2 02 20216 00 0000 151</t>
  </si>
  <si>
    <t>Субсидии бюджетам бюджетной системы Российской Федерации (межбюджетные субсидии)</t>
  </si>
  <si>
    <t>000 2 02 20000 00 0000 151</t>
  </si>
  <si>
    <t>Безвозмездные поступления от других бюджетов бюджетной системы Российской Федерации</t>
  </si>
  <si>
    <t>000 2 02 00000 00 0000 000</t>
  </si>
  <si>
    <t>БЕЗВОЗМЕЗДНЫЕ ПОСТУПЛЕНИЯ</t>
  </si>
  <si>
    <t>000 2 00 00000 00 0000 000</t>
  </si>
  <si>
    <t xml:space="preserve">Прочие доходы  от компенсации затрат бюджетов сельских поселений </t>
  </si>
  <si>
    <t>000 1 13 02995 10 0000 130</t>
  </si>
  <si>
    <t>Прочие доходы от компенсации затрат государства</t>
  </si>
  <si>
    <t>000 1 13 02990 00 0000 130</t>
  </si>
  <si>
    <t>Доходы от  компенсации затрат государства</t>
  </si>
  <si>
    <t>000 1 13 02000 00 0000 130</t>
  </si>
  <si>
    <t xml:space="preserve">Прочие доходы  от оказания платных услуг (работ) получателями средств бюджетов сельских поселений </t>
  </si>
  <si>
    <t>000 1 13 01995 10 0000 130</t>
  </si>
  <si>
    <t>Прочие доходы от оказания платных услуг (работ)</t>
  </si>
  <si>
    <t>000 1 13 01990 00 0000 130</t>
  </si>
  <si>
    <t xml:space="preserve">Доходы от оказания платных услуг (работ) </t>
  </si>
  <si>
    <t>000 1 13 01000 00 0000 130</t>
  </si>
  <si>
    <t>Доходы от оказания платных услуг (работ) и компенсации затрат государства</t>
  </si>
  <si>
    <t>000 1 13 00000 00 0000 000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</si>
  <si>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</si>
  <si>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</si>
  <si>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</si>
  <si>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</si>
  <si>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</si>
  <si>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</si>
  <si>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сдачи в аренду имущества, составляющего казну сельских поселений (за исключением земельных участков) - по прочим договорам от сдачи в аренду имущества</t>
  </si>
  <si>
    <t>000 1 11 05075 10 0002 120</t>
  </si>
  <si>
    <t>Доходы от сдачи в аренду имущества, составляющего казну сельских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</si>
  <si>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000 1 11 05075 10 0001 120</t>
  </si>
  <si>
    <t>Доходы от сдачи в аренду имущества, составляющего казну сельских поселений (за исключением земельных участков)</t>
  </si>
  <si>
    <t>000 1 11 05075 10 0000 120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</si>
  <si>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</si>
  <si>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</si>
  <si>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</si>
  <si>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</si>
  <si>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</si>
  <si>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</si>
  <si>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Земельный налог (по обязательствам, возникшим до 1 января 2006 года), мобилизуемый на территориях сельских поселений</t>
  </si>
  <si>
    <t>000 1 09 04053 10 0000 110</t>
  </si>
  <si>
    <t>Земельный налог (по обязательствам, возникшим до 1 января 2006 года)</t>
  </si>
  <si>
    <t>000 1 09 04050 00 0000 110</t>
  </si>
  <si>
    <t>Налоги на имущество</t>
  </si>
  <si>
    <t>000 1 09 04000 00 0000 110</t>
  </si>
  <si>
    <t>Задолженность и перерасчеты по отмененным налогам, сборам и иным обязательным платежам</t>
  </si>
  <si>
    <t>000 1 09 00000 00 0000 000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</si>
  <si>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</si>
  <si>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</si>
  <si>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</si>
  <si>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</si>
  <si>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t>
  </si>
  <si>
    <t>000 1 08 00000 00 0000 000</t>
  </si>
  <si>
    <t>Земельный налог с физических лиц, обладающих земельным участком, расположенным в границах сельских поселений</t>
  </si>
  <si>
    <t>000 1 06 06043 10 0000 110</t>
  </si>
  <si>
    <t>Земельный налог с физических лиц</t>
  </si>
  <si>
    <t>000 1 06 06040 00 0000 110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</si>
  <si>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</si>
  <si>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</si>
  <si>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организаций</t>
  </si>
  <si>
    <t>000 1 06 06030 00 0000 110</t>
  </si>
  <si>
    <t>Земельный налог</t>
  </si>
  <si>
    <t>000 1 06 06000 00 0000 110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</si>
  <si>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</si>
  <si>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</si>
  <si>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Налог на имущество физических лиц</t>
  </si>
  <si>
    <t>000 1 06 01000 00 0000 110</t>
  </si>
  <si>
    <t>000 1 06 00000 00 0000 000</t>
  </si>
  <si>
    <t>Единый сельскохозяйственный налог</t>
  </si>
  <si>
    <t>000 1 05 03010 01 0000 110</t>
  </si>
  <si>
    <t>000 1 05 03000 01 0000 110</t>
  </si>
  <si>
    <t>Налоги на совокупный доход</t>
  </si>
  <si>
    <t>000 1 05 00000 00 0000 000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</si>
  <si>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</si>
  <si>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</si>
  <si>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</si>
  <si>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</si>
  <si>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</si>
  <si>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</si>
  <si>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</si>
  <si>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</si>
  <si>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</si>
  <si>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</si>
  <si>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</si>
  <si>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</si>
  <si>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</si>
  <si>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</si>
  <si>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</si>
  <si>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000 1 01 02010 01 0000 110</t>
  </si>
  <si>
    <t>Налоги на доходы физических лиц</t>
  </si>
  <si>
    <t>000 1 01 02000 01 0000 110</t>
  </si>
  <si>
    <t>Налоги на прибыль, доходы</t>
  </si>
  <si>
    <t>000 1 01 00000 00 0000 000</t>
  </si>
  <si>
    <t>НАЛОГОВЫЕ И НЕНАЛОГОВЫЕ ДОХОДЫ</t>
  </si>
  <si>
    <t>000 1 00 00000 00 0000 000</t>
  </si>
  <si>
    <t>Сумма                  (тысяч рублей)</t>
  </si>
  <si>
    <t>Источник доходов</t>
  </si>
  <si>
    <t>Код бюджетной классификации</t>
  </si>
  <si>
    <t>на 2018 год</t>
  </si>
  <si>
    <t xml:space="preserve">Киришского муниципального района Ленинградской области </t>
  </si>
  <si>
    <t xml:space="preserve">муниципального образования Кусинское сельское поселение </t>
  </si>
  <si>
    <t>Прогнозируемые поступления доходов в бюджет</t>
  </si>
  <si>
    <t>Кусинское сельское поселение</t>
  </si>
  <si>
    <t>Приложение 3</t>
  </si>
  <si>
    <t xml:space="preserve">Прочие межбюджетные трансферты, передаваемые бюджетам сельских поселений - иные межбюджетные трансферты на проведение непредвиденных аварийно- 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t>
  </si>
  <si>
    <t>000 2 02 49999 10 0105 151</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</si>
  <si>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</si>
  <si>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000 202 49999 10 0102 151</t>
  </si>
  <si>
    <t xml:space="preserve">000 202 40000 00 0000 151 </t>
  </si>
  <si>
    <t>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t>
  </si>
  <si>
    <t>Прочие субсидии бюджетам сельских поселений  на мероприятия, направленные на безаварийную работу объектов водоснабжения и водоотведения</t>
  </si>
  <si>
    <t xml:space="preserve">Прочие субсидии бюджетам сельских поселений на реализацию комплекса мероприятий по борьбе с борщевиком Сосновского </t>
  </si>
  <si>
    <t>Прочие субсидии бюджетам сельских поселений на обеспечение стимулирующих выплат работникам муниципальных учреждений культуры Ленинградской области</t>
  </si>
  <si>
    <t>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2014 - 2029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Ленинградской области"</t>
  </si>
  <si>
    <t>Прочие субсидии бюджетам сельских поселений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</si>
  <si>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(тысяч рублей)</t>
  </si>
  <si>
    <t>классификации</t>
  </si>
  <si>
    <t xml:space="preserve">Сумма </t>
  </si>
  <si>
    <t xml:space="preserve">Код бюджетной </t>
  </si>
  <si>
    <t>на  2018 год</t>
  </si>
  <si>
    <t>Приложение 5</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</si>
  <si>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</si>
  <si>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2 02 49999 10 0105 151</t>
  </si>
  <si>
    <t>№ п/п</t>
  </si>
  <si>
    <t>Наименование главного администратора доходов</t>
  </si>
  <si>
    <t>Наименование источника доходов</t>
  </si>
  <si>
    <t>Сумма  (рублей)</t>
  </si>
  <si>
    <t>Основание изменений</t>
  </si>
  <si>
    <t>Администрация МО  Кусинское сельское поселение Киришского муниципального района Ленинградской области</t>
  </si>
  <si>
    <t>в редакции к решению совета депутатов</t>
  </si>
  <si>
    <t xml:space="preserve">от 12.12.2017 №52/230 </t>
  </si>
  <si>
    <t>ИТОГО</t>
  </si>
  <si>
    <t>000 2 19 60010 10 0000 151</t>
  </si>
  <si>
    <t>000 2 19 00000 10 0000 151</t>
  </si>
  <si>
    <t>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на 2018 год,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</si>
  <si>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</si>
  <si>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</si>
  <si>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</si>
  <si>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Решение совета депутатов муниципального образования Киришский муниципальный район 
Ленинградской области  от 26 сентября 2018 года № 42/337 "О распределении межбюджетных трансфертов бюджетам поселений на проведение непредвиденных,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2018 год"</t>
  </si>
  <si>
    <t>от 01.10.2018  № 63/289</t>
  </si>
</sst>
</file>

<file path=xl/styles.xml><?xml version="1.0" encoding="utf-8"?>
<styleSheet xmlns="http://schemas.openxmlformats.org/spreadsheetml/2006/main">
  <numFmts count="1">
    <numFmt numFmtId="164" formatCode="_(* #,##0.00_);_(* \(#,##0.00\);_(* &quot;-&quot;??_);_(@_)"/>
  </numFmts>
  <fonts count="17">
    <font>
      <sz val="10"/>
      <name val="Arial"/>
    </font>
    <font>
      <sz val="12"/>
      <name val="Times New Roman"/>
      <family val="1"/>
      <charset val="204"/>
    </font>
    <font>
      <sz val="12"/>
      <name val="Arial"/>
      <family val="2"/>
      <charset val="204"/>
    </font>
    <font>
      <b/>
      <sz val="12"/>
      <name val="Times New Roman"/>
      <family val="1"/>
      <charset val="204"/>
    </font>
    <font>
      <b/>
      <sz val="12"/>
      <name val="Arial"/>
      <family val="2"/>
      <charset val="204"/>
    </font>
    <font>
      <sz val="10"/>
      <name val="Arial"/>
      <family val="2"/>
      <charset val="204"/>
    </font>
    <font>
      <sz val="10"/>
      <name val="Arial"/>
      <family val="2"/>
      <charset val="204"/>
    </font>
    <font>
      <b/>
      <sz val="11"/>
      <name val="Calibri"/>
      <family val="2"/>
      <charset val="204"/>
    </font>
    <font>
      <sz val="11"/>
      <name val="Calibri"/>
      <family val="2"/>
      <charset val="204"/>
    </font>
    <font>
      <i/>
      <sz val="11"/>
      <name val="Calibri"/>
      <family val="2"/>
      <charset val="204"/>
    </font>
    <font>
      <sz val="11"/>
      <name val="Times New Roman"/>
      <family val="1"/>
      <charset val="204"/>
    </font>
    <font>
      <sz val="12"/>
      <color indexed="10"/>
      <name val="Times New Roman"/>
      <family val="1"/>
      <charset val="204"/>
    </font>
    <font>
      <b/>
      <sz val="12"/>
      <color indexed="10"/>
      <name val="Times New Roman"/>
      <family val="1"/>
      <charset val="204"/>
    </font>
    <font>
      <b/>
      <sz val="11"/>
      <name val="Times New Roman"/>
      <family val="1"/>
      <charset val="204"/>
    </font>
    <font>
      <sz val="10"/>
      <color indexed="10"/>
      <name val="Arial"/>
      <family val="2"/>
      <charset val="204"/>
    </font>
    <font>
      <sz val="10"/>
      <name val="Arial Cyr"/>
      <charset val="204"/>
    </font>
    <font>
      <sz val="11"/>
      <color theme="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5" fillId="0" borderId="0"/>
    <xf numFmtId="0" fontId="16" fillId="0" borderId="0"/>
    <xf numFmtId="0" fontId="16" fillId="0" borderId="0"/>
    <xf numFmtId="0" fontId="15" fillId="0" borderId="0"/>
    <xf numFmtId="0" fontId="5" fillId="0" borderId="0"/>
    <xf numFmtId="0" fontId="16" fillId="0" borderId="0"/>
    <xf numFmtId="0" fontId="5" fillId="0" borderId="0"/>
    <xf numFmtId="0" fontId="5" fillId="0" borderId="0"/>
    <xf numFmtId="0" fontId="6"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153">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horizontal="right"/>
    </xf>
    <xf numFmtId="0" fontId="3" fillId="0" borderId="1" xfId="0" applyFont="1" applyBorder="1"/>
    <xf numFmtId="0" fontId="3" fillId="0" borderId="1" xfId="0" applyFont="1" applyBorder="1" applyAlignment="1">
      <alignment horizontal="justify"/>
    </xf>
    <xf numFmtId="2" fontId="3" fillId="0" borderId="1" xfId="0" applyNumberFormat="1" applyFont="1" applyBorder="1" applyAlignment="1">
      <alignment horizontal="right"/>
    </xf>
    <xf numFmtId="0" fontId="1" fillId="0" borderId="1" xfId="0" applyFont="1" applyBorder="1"/>
    <xf numFmtId="0" fontId="1" fillId="0" borderId="1" xfId="0" applyFont="1" applyBorder="1" applyAlignment="1">
      <alignment horizontal="justify"/>
    </xf>
    <xf numFmtId="2" fontId="1" fillId="0" borderId="1" xfId="0" applyNumberFormat="1" applyFont="1" applyBorder="1" applyAlignment="1">
      <alignment horizontal="right"/>
    </xf>
    <xf numFmtId="2" fontId="1" fillId="2" borderId="1" xfId="0" applyNumberFormat="1" applyFont="1" applyFill="1" applyBorder="1" applyAlignment="1">
      <alignment horizontal="right"/>
    </xf>
    <xf numFmtId="2" fontId="2" fillId="0" borderId="0" xfId="0" applyNumberFormat="1" applyFont="1"/>
    <xf numFmtId="2" fontId="3" fillId="0" borderId="1" xfId="0" applyNumberFormat="1" applyFont="1" applyFill="1" applyBorder="1" applyAlignment="1">
      <alignment horizontal="right"/>
    </xf>
    <xf numFmtId="2" fontId="1" fillId="0" borderId="1" xfId="0" applyNumberFormat="1" applyFont="1" applyFill="1" applyBorder="1" applyAlignment="1">
      <alignment horizontal="right"/>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5" fillId="0" borderId="0" xfId="0" applyFont="1"/>
    <xf numFmtId="0" fontId="0" fillId="0" borderId="0" xfId="0" applyFont="1"/>
    <xf numFmtId="4" fontId="7" fillId="0" borderId="0" xfId="0" applyNumberFormat="1" applyFont="1" applyBorder="1"/>
    <xf numFmtId="0" fontId="7" fillId="0" borderId="0" xfId="0" applyFont="1" applyBorder="1"/>
    <xf numFmtId="4" fontId="8" fillId="0" borderId="0" xfId="0" applyNumberFormat="1" applyFont="1" applyBorder="1"/>
    <xf numFmtId="0" fontId="8" fillId="0" borderId="0" xfId="0" applyFont="1" applyBorder="1"/>
    <xf numFmtId="4" fontId="9" fillId="0" borderId="0" xfId="0" applyNumberFormat="1" applyFont="1" applyBorder="1"/>
    <xf numFmtId="0" fontId="9" fillId="0" borderId="0" xfId="0" applyFont="1" applyBorder="1"/>
    <xf numFmtId="4" fontId="10" fillId="0" borderId="0" xfId="0" applyNumberFormat="1" applyFont="1" applyBorder="1" applyAlignment="1">
      <alignment horizontal="center" wrapText="1"/>
    </xf>
    <xf numFmtId="2" fontId="9" fillId="0" borderId="0" xfId="0" applyNumberFormat="1" applyFont="1" applyBorder="1"/>
    <xf numFmtId="0" fontId="12" fillId="0" borderId="1" xfId="0" applyFont="1" applyBorder="1" applyAlignment="1">
      <alignment horizontal="left"/>
    </xf>
    <xf numFmtId="0" fontId="11" fillId="0" borderId="1" xfId="0" applyFont="1" applyBorder="1" applyAlignment="1">
      <alignment horizontal="justify"/>
    </xf>
    <xf numFmtId="0" fontId="11" fillId="0" borderId="1" xfId="0" applyFont="1" applyBorder="1" applyAlignment="1">
      <alignment horizontal="left"/>
    </xf>
    <xf numFmtId="0" fontId="12" fillId="0" borderId="1" xfId="0" applyFont="1" applyBorder="1" applyAlignment="1">
      <alignment horizontal="justify"/>
    </xf>
    <xf numFmtId="0" fontId="1" fillId="0" borderId="1" xfId="0" applyFont="1" applyBorder="1" applyAlignment="1">
      <alignment horizontal="justify" wrapText="1"/>
    </xf>
    <xf numFmtId="2" fontId="13" fillId="0" borderId="1" xfId="0" applyNumberFormat="1" applyFont="1" applyBorder="1" applyAlignment="1">
      <alignment horizontal="right"/>
    </xf>
    <xf numFmtId="0" fontId="13" fillId="0" borderId="1" xfId="0" applyFont="1" applyBorder="1" applyAlignment="1">
      <alignment horizontal="justify"/>
    </xf>
    <xf numFmtId="0" fontId="13" fillId="0" borderId="1" xfId="0" applyFont="1" applyBorder="1"/>
    <xf numFmtId="2" fontId="1" fillId="3" borderId="1" xfId="0" applyNumberFormat="1" applyFont="1" applyFill="1" applyBorder="1" applyAlignment="1">
      <alignment horizontal="right"/>
    </xf>
    <xf numFmtId="0" fontId="11" fillId="3" borderId="1" xfId="0" applyFont="1" applyFill="1" applyBorder="1" applyAlignment="1">
      <alignment horizontal="justify"/>
    </xf>
    <xf numFmtId="0" fontId="11" fillId="3" borderId="1" xfId="0" applyFont="1" applyFill="1" applyBorder="1"/>
    <xf numFmtId="2" fontId="3" fillId="3" borderId="1" xfId="0" applyNumberFormat="1" applyFont="1" applyFill="1" applyBorder="1" applyAlignment="1">
      <alignment horizontal="right"/>
    </xf>
    <xf numFmtId="0" fontId="12" fillId="3" borderId="1" xfId="0" applyFont="1" applyFill="1" applyBorder="1" applyAlignment="1">
      <alignment horizontal="justify"/>
    </xf>
    <xf numFmtId="0" fontId="12" fillId="3" borderId="1" xfId="0" applyFont="1" applyFill="1" applyBorder="1"/>
    <xf numFmtId="0" fontId="3" fillId="0" borderId="1" xfId="0" applyFont="1" applyBorder="1" applyAlignment="1">
      <alignment horizontal="justify" wrapText="1"/>
    </xf>
    <xf numFmtId="0" fontId="3" fillId="0" borderId="1" xfId="1" applyFont="1" applyBorder="1" applyAlignment="1">
      <alignment horizontal="justify" wrapText="1"/>
    </xf>
    <xf numFmtId="0" fontId="1" fillId="0" borderId="1" xfId="1" applyFont="1" applyBorder="1" applyAlignment="1">
      <alignment horizontal="justify" wrapText="1"/>
    </xf>
    <xf numFmtId="0" fontId="1" fillId="0" borderId="1" xfId="0" applyNumberFormat="1" applyFont="1" applyFill="1" applyBorder="1" applyAlignment="1">
      <alignment horizontal="justify"/>
    </xf>
    <xf numFmtId="0" fontId="1" fillId="0" borderId="1" xfId="0" applyFont="1" applyFill="1" applyBorder="1"/>
    <xf numFmtId="0" fontId="3" fillId="0" borderId="1" xfId="0" applyNumberFormat="1" applyFont="1" applyFill="1" applyBorder="1" applyAlignment="1">
      <alignment horizontal="justify"/>
    </xf>
    <xf numFmtId="0" fontId="3" fillId="0" borderId="1" xfId="0" applyFont="1" applyFill="1" applyBorder="1"/>
    <xf numFmtId="0" fontId="3" fillId="0" borderId="2" xfId="0" applyFont="1" applyBorder="1" applyAlignment="1">
      <alignment horizontal="justify"/>
    </xf>
    <xf numFmtId="0" fontId="3" fillId="0" borderId="1" xfId="0" applyFont="1" applyBorder="1" applyAlignment="1">
      <alignment wrapText="1"/>
    </xf>
    <xf numFmtId="0" fontId="14" fillId="0" borderId="0" xfId="0" applyFont="1"/>
    <xf numFmtId="2" fontId="11" fillId="3" borderId="1" xfId="0" applyNumberFormat="1" applyFont="1" applyFill="1" applyBorder="1" applyAlignment="1">
      <alignment horizontal="right"/>
    </xf>
    <xf numFmtId="2" fontId="12" fillId="3" borderId="1" xfId="0" applyNumberFormat="1" applyFont="1" applyFill="1" applyBorder="1" applyAlignment="1">
      <alignment horizontal="right"/>
    </xf>
    <xf numFmtId="0" fontId="1" fillId="0" borderId="1" xfId="0" applyFont="1" applyFill="1" applyBorder="1" applyAlignment="1">
      <alignment horizontal="justify"/>
    </xf>
    <xf numFmtId="0" fontId="3" fillId="2" borderId="1" xfId="0" applyFont="1" applyFill="1" applyBorder="1" applyAlignment="1">
      <alignment horizontal="justify" wrapText="1"/>
    </xf>
    <xf numFmtId="0" fontId="3" fillId="2" borderId="1" xfId="0" applyFont="1" applyFill="1" applyBorder="1" applyAlignment="1">
      <alignment horizontal="center" wrapText="1"/>
    </xf>
    <xf numFmtId="0" fontId="5" fillId="2" borderId="0" xfId="0" applyFont="1" applyFill="1"/>
    <xf numFmtId="0" fontId="1" fillId="2" borderId="1" xfId="1" applyFont="1" applyFill="1" applyBorder="1" applyAlignment="1">
      <alignment horizontal="justify" wrapText="1"/>
    </xf>
    <xf numFmtId="0" fontId="1" fillId="2" borderId="1" xfId="0" applyFont="1" applyFill="1" applyBorder="1"/>
    <xf numFmtId="0" fontId="0" fillId="2" borderId="0" xfId="0" applyFill="1"/>
    <xf numFmtId="2" fontId="3" fillId="2" borderId="1" xfId="0" applyNumberFormat="1" applyFont="1" applyFill="1" applyBorder="1" applyAlignment="1">
      <alignment horizontal="right"/>
    </xf>
    <xf numFmtId="0" fontId="3" fillId="2" borderId="1" xfId="0" applyFont="1" applyFill="1" applyBorder="1"/>
    <xf numFmtId="0" fontId="1" fillId="2" borderId="1" xfId="0" applyFont="1" applyFill="1" applyBorder="1" applyAlignment="1">
      <alignment horizontal="justify" wrapText="1"/>
    </xf>
    <xf numFmtId="2" fontId="1" fillId="0" borderId="1" xfId="1" applyNumberFormat="1" applyFont="1" applyBorder="1" applyAlignment="1">
      <alignment horizontal="right"/>
    </xf>
    <xf numFmtId="0" fontId="1" fillId="0" borderId="1" xfId="1" applyFont="1" applyBorder="1" applyAlignment="1">
      <alignment wrapText="1"/>
    </xf>
    <xf numFmtId="0" fontId="1" fillId="0" borderId="1" xfId="1" applyFont="1" applyBorder="1"/>
    <xf numFmtId="2" fontId="3" fillId="0" borderId="1" xfId="1" applyNumberFormat="1" applyFont="1" applyBorder="1" applyAlignment="1">
      <alignment horizontal="right"/>
    </xf>
    <xf numFmtId="0" fontId="3" fillId="0" borderId="1" xfId="1" applyFont="1" applyBorder="1" applyAlignment="1">
      <alignment wrapText="1"/>
    </xf>
    <xf numFmtId="0" fontId="3" fillId="0" borderId="1" xfId="1" applyFont="1" applyBorder="1"/>
    <xf numFmtId="2" fontId="0" fillId="0" borderId="0" xfId="0" applyNumberFormat="1"/>
    <xf numFmtId="0" fontId="1" fillId="0" borderId="1" xfId="0" applyFont="1" applyBorder="1" applyAlignment="1">
      <alignment horizontal="left"/>
    </xf>
    <xf numFmtId="0" fontId="1" fillId="0" borderId="1" xfId="0" applyFont="1" applyBorder="1" applyAlignment="1">
      <alignment horizontal="center"/>
    </xf>
    <xf numFmtId="0" fontId="3" fillId="0" borderId="1" xfId="5" applyFont="1" applyBorder="1" applyAlignment="1">
      <alignment horizontal="center" vertical="top" wrapText="1"/>
    </xf>
    <xf numFmtId="0" fontId="3" fillId="0" borderId="3" xfId="1" applyFont="1" applyBorder="1" applyAlignment="1">
      <alignment horizontal="center" vertical="top"/>
    </xf>
    <xf numFmtId="0" fontId="3" fillId="0" borderId="3" xfId="1" applyFont="1" applyBorder="1" applyAlignment="1">
      <alignment horizontal="center" vertical="top" wrapText="1"/>
    </xf>
    <xf numFmtId="0" fontId="3" fillId="0" borderId="0" xfId="0" applyFont="1"/>
    <xf numFmtId="0" fontId="5" fillId="0" borderId="0" xfId="8"/>
    <xf numFmtId="2" fontId="11" fillId="3" borderId="1" xfId="8" applyNumberFormat="1" applyFont="1" applyFill="1" applyBorder="1" applyAlignment="1">
      <alignment horizontal="right"/>
    </xf>
    <xf numFmtId="0" fontId="11" fillId="3" borderId="1" xfId="8" applyFont="1" applyFill="1" applyBorder="1"/>
    <xf numFmtId="0" fontId="1" fillId="0" borderId="1" xfId="8" applyFont="1" applyBorder="1"/>
    <xf numFmtId="2" fontId="1" fillId="0" borderId="1" xfId="8" applyNumberFormat="1" applyFont="1" applyBorder="1" applyAlignment="1">
      <alignment horizontal="right"/>
    </xf>
    <xf numFmtId="0" fontId="1" fillId="0" borderId="1" xfId="8" applyFont="1" applyBorder="1" applyAlignment="1">
      <alignment horizontal="justify" wrapText="1"/>
    </xf>
    <xf numFmtId="2" fontId="3" fillId="0" borderId="1" xfId="8" applyNumberFormat="1" applyFont="1" applyBorder="1" applyAlignment="1">
      <alignment horizontal="right"/>
    </xf>
    <xf numFmtId="0" fontId="3" fillId="0" borderId="1" xfId="8" applyFont="1" applyBorder="1" applyAlignment="1">
      <alignment horizontal="justify" wrapText="1"/>
    </xf>
    <xf numFmtId="0" fontId="3" fillId="0" borderId="1" xfId="8" applyFont="1" applyBorder="1"/>
    <xf numFmtId="2" fontId="13" fillId="0" borderId="1" xfId="8" applyNumberFormat="1" applyFont="1" applyBorder="1" applyAlignment="1">
      <alignment horizontal="right"/>
    </xf>
    <xf numFmtId="0" fontId="13" fillId="0" borderId="1" xfId="8" applyFont="1" applyBorder="1" applyAlignment="1">
      <alignment horizontal="justify"/>
    </xf>
    <xf numFmtId="0" fontId="13" fillId="0" borderId="1" xfId="8" applyFont="1" applyBorder="1"/>
    <xf numFmtId="2" fontId="1" fillId="3" borderId="1" xfId="8" applyNumberFormat="1" applyFont="1" applyFill="1" applyBorder="1" applyAlignment="1">
      <alignment horizontal="right"/>
    </xf>
    <xf numFmtId="0" fontId="11" fillId="3" borderId="1" xfId="9" applyFont="1" applyFill="1" applyBorder="1" applyAlignment="1">
      <alignment horizontal="justify"/>
    </xf>
    <xf numFmtId="0" fontId="11" fillId="3" borderId="1" xfId="9" applyFont="1" applyFill="1" applyBorder="1"/>
    <xf numFmtId="2" fontId="3" fillId="3" borderId="1" xfId="8" applyNumberFormat="1" applyFont="1" applyFill="1" applyBorder="1" applyAlignment="1">
      <alignment horizontal="right"/>
    </xf>
    <xf numFmtId="0" fontId="12" fillId="3" borderId="1" xfId="9" applyFont="1" applyFill="1" applyBorder="1" applyAlignment="1">
      <alignment horizontal="justify"/>
    </xf>
    <xf numFmtId="0" fontId="12" fillId="3" borderId="1" xfId="9" applyFont="1" applyFill="1" applyBorder="1"/>
    <xf numFmtId="2" fontId="5" fillId="0" borderId="0" xfId="8" applyNumberFormat="1"/>
    <xf numFmtId="0" fontId="1" fillId="0" borderId="1" xfId="8" applyFont="1" applyFill="1" applyBorder="1" applyAlignment="1">
      <alignment horizontal="justify"/>
    </xf>
    <xf numFmtId="0" fontId="11" fillId="3" borderId="1" xfId="1" applyFont="1" applyFill="1" applyBorder="1" applyAlignment="1">
      <alignment horizontal="justify" wrapText="1"/>
    </xf>
    <xf numFmtId="2" fontId="1" fillId="0" borderId="1" xfId="8" applyNumberFormat="1" applyFont="1" applyFill="1" applyBorder="1" applyAlignment="1">
      <alignment horizontal="right"/>
    </xf>
    <xf numFmtId="0" fontId="1" fillId="0" borderId="1" xfId="1" applyFont="1" applyFill="1" applyBorder="1" applyAlignment="1">
      <alignment horizontal="justify" wrapText="1"/>
    </xf>
    <xf numFmtId="0" fontId="1" fillId="0" borderId="1" xfId="8" applyFont="1" applyFill="1" applyBorder="1"/>
    <xf numFmtId="0" fontId="11" fillId="0" borderId="1" xfId="8" applyFont="1" applyBorder="1" applyAlignment="1">
      <alignment horizontal="justify"/>
    </xf>
    <xf numFmtId="0" fontId="11" fillId="0" borderId="1" xfId="8" applyFont="1" applyBorder="1"/>
    <xf numFmtId="0" fontId="3" fillId="0" borderId="1" xfId="8" applyFont="1" applyBorder="1" applyAlignment="1">
      <alignment horizontal="justify"/>
    </xf>
    <xf numFmtId="0" fontId="10" fillId="0" borderId="1" xfId="8" applyFont="1" applyFill="1" applyBorder="1" applyAlignment="1">
      <alignment horizontal="justify"/>
    </xf>
    <xf numFmtId="2" fontId="3" fillId="0" borderId="1" xfId="8" applyNumberFormat="1" applyFont="1" applyFill="1" applyBorder="1" applyAlignment="1">
      <alignment horizontal="right"/>
    </xf>
    <xf numFmtId="0" fontId="13" fillId="0" borderId="1" xfId="8" applyNumberFormat="1" applyFont="1" applyFill="1" applyBorder="1" applyAlignment="1">
      <alignment horizontal="justify" wrapText="1"/>
    </xf>
    <xf numFmtId="0" fontId="3" fillId="0" borderId="1" xfId="8" applyFont="1" applyFill="1" applyBorder="1" applyAlignment="1">
      <alignment wrapText="1"/>
    </xf>
    <xf numFmtId="0" fontId="3" fillId="0" borderId="2" xfId="1" applyFont="1" applyBorder="1" applyAlignment="1">
      <alignment horizontal="justify"/>
    </xf>
    <xf numFmtId="0" fontId="3" fillId="0" borderId="1" xfId="8" applyFont="1" applyBorder="1" applyAlignment="1">
      <alignment wrapText="1"/>
    </xf>
    <xf numFmtId="0" fontId="1" fillId="0" borderId="1" xfId="8" applyFont="1" applyBorder="1" applyAlignment="1">
      <alignment horizontal="center" vertical="top"/>
    </xf>
    <xf numFmtId="0" fontId="3" fillId="0" borderId="4" xfId="8" applyFont="1" applyBorder="1" applyAlignment="1">
      <alignment horizontal="center" vertical="center"/>
    </xf>
    <xf numFmtId="0" fontId="3" fillId="0" borderId="4" xfId="8" applyFont="1" applyBorder="1" applyAlignment="1">
      <alignment horizontal="center" vertical="top"/>
    </xf>
    <xf numFmtId="0" fontId="3" fillId="0" borderId="3" xfId="8" applyFont="1" applyBorder="1" applyAlignment="1">
      <alignment horizontal="center" vertical="center"/>
    </xf>
    <xf numFmtId="0" fontId="3" fillId="0" borderId="3" xfId="8" applyFont="1" applyBorder="1" applyAlignment="1">
      <alignment horizontal="center" vertical="top"/>
    </xf>
    <xf numFmtId="0" fontId="1" fillId="0" borderId="0" xfId="8" applyFont="1"/>
    <xf numFmtId="0" fontId="1" fillId="0" borderId="0" xfId="8" applyFont="1" applyAlignment="1">
      <alignment horizontal="center"/>
    </xf>
    <xf numFmtId="0" fontId="1" fillId="0" borderId="1" xfId="1" applyFont="1" applyFill="1" applyBorder="1" applyAlignment="1">
      <alignment horizontal="justify"/>
    </xf>
    <xf numFmtId="0" fontId="1" fillId="0" borderId="0" xfId="1" applyFont="1" applyAlignment="1">
      <alignment horizontal="right"/>
    </xf>
    <xf numFmtId="2" fontId="1" fillId="2" borderId="1" xfId="8" applyNumberFormat="1" applyFont="1" applyFill="1" applyBorder="1" applyAlignment="1">
      <alignment horizontal="right"/>
    </xf>
    <xf numFmtId="0" fontId="1" fillId="2" borderId="1" xfId="8" applyFont="1" applyFill="1" applyBorder="1"/>
    <xf numFmtId="0" fontId="1" fillId="2" borderId="1" xfId="8" applyFont="1" applyFill="1" applyBorder="1" applyAlignment="1">
      <alignment horizontal="justify"/>
    </xf>
    <xf numFmtId="0" fontId="3" fillId="0" borderId="1" xfId="1" applyFont="1" applyBorder="1" applyAlignment="1">
      <alignment horizontal="left"/>
    </xf>
    <xf numFmtId="4" fontId="3" fillId="0" borderId="1" xfId="1" applyNumberFormat="1" applyFont="1" applyBorder="1"/>
    <xf numFmtId="4" fontId="1" fillId="0" borderId="1" xfId="1" applyNumberFormat="1" applyFont="1" applyBorder="1"/>
    <xf numFmtId="4" fontId="1" fillId="0" borderId="1" xfId="0" applyNumberFormat="1" applyFont="1" applyBorder="1"/>
    <xf numFmtId="4" fontId="3" fillId="0" borderId="1" xfId="0" applyNumberFormat="1" applyFont="1" applyBorder="1"/>
    <xf numFmtId="0" fontId="1" fillId="0" borderId="5" xfId="1" applyFont="1" applyBorder="1" applyAlignment="1">
      <alignment horizontal="center" wrapText="1"/>
    </xf>
    <xf numFmtId="4" fontId="1" fillId="0" borderId="1" xfId="1" applyNumberFormat="1" applyFont="1" applyBorder="1" applyAlignment="1">
      <alignment horizontal="center" wrapText="1"/>
    </xf>
    <xf numFmtId="0" fontId="3" fillId="0" borderId="1" xfId="1" applyFont="1" applyBorder="1" applyAlignment="1">
      <alignment horizontal="center" vertical="top" wrapText="1"/>
    </xf>
    <xf numFmtId="0" fontId="1" fillId="0" borderId="0" xfId="1" applyFont="1"/>
    <xf numFmtId="0" fontId="1" fillId="0" borderId="1" xfId="0" applyNumberFormat="1" applyFont="1" applyBorder="1" applyAlignment="1">
      <alignment horizontal="justify" wrapText="1"/>
    </xf>
    <xf numFmtId="0" fontId="1" fillId="0" borderId="0" xfId="1" applyFont="1" applyAlignment="1">
      <alignment vertical="center"/>
    </xf>
    <xf numFmtId="0" fontId="1" fillId="0" borderId="0" xfId="1" applyFont="1" applyAlignment="1">
      <alignment vertical="top"/>
    </xf>
    <xf numFmtId="0" fontId="1" fillId="0" borderId="1" xfId="1" applyNumberFormat="1" applyFont="1" applyBorder="1" applyAlignment="1">
      <alignment horizontal="justify" wrapText="1"/>
    </xf>
    <xf numFmtId="4" fontId="3" fillId="2" borderId="1" xfId="1" applyNumberFormat="1" applyFont="1" applyFill="1" applyBorder="1" applyAlignment="1">
      <alignment horizontal="center"/>
    </xf>
    <xf numFmtId="0" fontId="1" fillId="0" borderId="1" xfId="1" applyFont="1" applyBorder="1" applyAlignment="1">
      <alignment vertical="center"/>
    </xf>
    <xf numFmtId="4" fontId="1" fillId="0" borderId="0" xfId="1" applyNumberFormat="1" applyFont="1"/>
    <xf numFmtId="0" fontId="3" fillId="0" borderId="0" xfId="0" applyFont="1" applyAlignment="1">
      <alignment horizontal="center" vertical="center"/>
    </xf>
    <xf numFmtId="0" fontId="1" fillId="0" borderId="0" xfId="1" applyFont="1" applyAlignment="1">
      <alignment horizontal="right"/>
    </xf>
    <xf numFmtId="0" fontId="3" fillId="0" borderId="0" xfId="0" applyFont="1" applyAlignment="1">
      <alignment horizontal="center"/>
    </xf>
    <xf numFmtId="0" fontId="1" fillId="0" borderId="0" xfId="0" applyFont="1" applyAlignment="1">
      <alignment horizontal="right"/>
    </xf>
    <xf numFmtId="0" fontId="3" fillId="0" borderId="0" xfId="0" applyFont="1" applyAlignment="1"/>
    <xf numFmtId="0" fontId="0" fillId="0" borderId="0" xfId="0" applyAlignment="1"/>
    <xf numFmtId="0" fontId="3" fillId="0" borderId="3" xfId="8" applyFont="1" applyBorder="1" applyAlignment="1">
      <alignment horizontal="center" vertical="top"/>
    </xf>
    <xf numFmtId="0" fontId="3" fillId="0" borderId="4" xfId="8" applyFont="1" applyBorder="1" applyAlignment="1">
      <alignment horizontal="center" vertical="top"/>
    </xf>
    <xf numFmtId="0" fontId="1" fillId="0" borderId="0" xfId="8" applyFont="1" applyAlignment="1">
      <alignment horizontal="right"/>
    </xf>
    <xf numFmtId="0" fontId="3" fillId="0" borderId="0" xfId="8" applyFont="1" applyAlignment="1">
      <alignment horizontal="center"/>
    </xf>
    <xf numFmtId="0" fontId="1" fillId="0" borderId="0" xfId="8" applyFont="1" applyAlignment="1"/>
    <xf numFmtId="0" fontId="3" fillId="0" borderId="0" xfId="1" applyFont="1" applyAlignment="1">
      <alignment horizontal="center" wrapText="1"/>
    </xf>
    <xf numFmtId="0" fontId="4" fillId="0" borderId="0" xfId="0" applyFont="1" applyAlignment="1">
      <alignment horizontal="center" wrapText="1"/>
    </xf>
    <xf numFmtId="0" fontId="3" fillId="2" borderId="5" xfId="1" applyFont="1" applyFill="1" applyBorder="1" applyAlignment="1">
      <alignment horizontal="left"/>
    </xf>
    <xf numFmtId="0" fontId="2" fillId="0" borderId="6" xfId="1" applyFont="1" applyBorder="1" applyAlignment="1"/>
    <xf numFmtId="0" fontId="2" fillId="0" borderId="2" xfId="1" applyFont="1" applyBorder="1" applyAlignment="1"/>
  </cellXfs>
  <cellStyles count="14">
    <cellStyle name="Обычный" xfId="0" builtinId="0"/>
    <cellStyle name="Обычный 2" xfId="1"/>
    <cellStyle name="Обычный 2 4" xfId="2"/>
    <cellStyle name="Обычный 2 4 2 2 5 2 2" xfId="3"/>
    <cellStyle name="Обычный 2 5" xfId="4"/>
    <cellStyle name="Обычный 3" xfId="5"/>
    <cellStyle name="Обычный 4" xfId="6"/>
    <cellStyle name="Обычный 5" xfId="7"/>
    <cellStyle name="Обычный 5 2" xfId="8"/>
    <cellStyle name="Обычный 6" xfId="9"/>
    <cellStyle name="Финансовый 2" xfId="10"/>
    <cellStyle name="Финансовый 2 2" xfId="11"/>
    <cellStyle name="Финансовый 3" xfId="12"/>
    <cellStyle name="Финансовый 3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32"/>
  <sheetViews>
    <sheetView zoomScaleNormal="100" workbookViewId="0">
      <selection activeCell="E14" sqref="E14"/>
    </sheetView>
  </sheetViews>
  <sheetFormatPr defaultRowHeight="15"/>
  <cols>
    <col min="1" max="1" width="28.140625" style="2" customWidth="1"/>
    <col min="2" max="2" width="44.7109375" style="2" customWidth="1"/>
    <col min="3" max="3" width="17.85546875" style="2" customWidth="1"/>
    <col min="4" max="16384" width="9.140625" style="2"/>
  </cols>
  <sheetData>
    <row r="1" spans="1:5" ht="15.75">
      <c r="A1" s="1"/>
      <c r="B1" s="140" t="s">
        <v>0</v>
      </c>
      <c r="C1" s="140"/>
    </row>
    <row r="2" spans="1:5" ht="15.75">
      <c r="A2" s="1"/>
      <c r="B2" s="140" t="s">
        <v>1</v>
      </c>
      <c r="C2" s="140"/>
    </row>
    <row r="3" spans="1:5" ht="15.75">
      <c r="A3" s="1"/>
      <c r="B3" s="140" t="s">
        <v>2</v>
      </c>
      <c r="C3" s="140"/>
    </row>
    <row r="4" spans="1:5" ht="15.75">
      <c r="A4" s="1"/>
      <c r="B4" s="140" t="s">
        <v>3</v>
      </c>
      <c r="C4" s="140"/>
    </row>
    <row r="5" spans="1:5" ht="15.75">
      <c r="A5" s="1"/>
      <c r="B5" s="140" t="s">
        <v>4</v>
      </c>
      <c r="C5" s="140"/>
    </row>
    <row r="6" spans="1:5" ht="15.75">
      <c r="A6" s="1"/>
      <c r="B6" s="140" t="s">
        <v>5</v>
      </c>
      <c r="C6" s="140"/>
    </row>
    <row r="7" spans="1:5" ht="15.75">
      <c r="A7" s="1"/>
      <c r="B7" s="138" t="s">
        <v>197</v>
      </c>
      <c r="C7" s="138"/>
    </row>
    <row r="8" spans="1:5" ht="15.75">
      <c r="A8" s="1"/>
      <c r="B8" s="117"/>
      <c r="C8" s="117" t="s">
        <v>196</v>
      </c>
    </row>
    <row r="9" spans="1:5" ht="15.75">
      <c r="A9" s="1"/>
      <c r="B9" s="138" t="s">
        <v>206</v>
      </c>
      <c r="C9" s="138"/>
    </row>
    <row r="10" spans="1:5" ht="15.75">
      <c r="A10" s="1"/>
      <c r="B10" s="4"/>
      <c r="C10" s="4"/>
    </row>
    <row r="11" spans="1:5" ht="15.75">
      <c r="A11" s="1"/>
      <c r="B11" s="1"/>
      <c r="C11" s="1"/>
    </row>
    <row r="12" spans="1:5" ht="15.75">
      <c r="A12" s="139" t="s">
        <v>6</v>
      </c>
      <c r="B12" s="141"/>
      <c r="C12" s="141"/>
    </row>
    <row r="13" spans="1:5" ht="15.75">
      <c r="A13" s="137" t="s">
        <v>7</v>
      </c>
      <c r="B13" s="137"/>
      <c r="C13" s="137"/>
      <c r="D13" s="3"/>
      <c r="E13" s="3"/>
    </row>
    <row r="14" spans="1:5" ht="15.75">
      <c r="A14" s="137" t="s">
        <v>8</v>
      </c>
      <c r="B14" s="137"/>
      <c r="C14" s="137"/>
      <c r="D14" s="3"/>
      <c r="E14" s="3"/>
    </row>
    <row r="15" spans="1:5" ht="15.75">
      <c r="A15" s="139" t="s">
        <v>24</v>
      </c>
      <c r="B15" s="139"/>
      <c r="C15" s="139"/>
      <c r="D15" s="3"/>
      <c r="E15" s="3"/>
    </row>
    <row r="16" spans="1:5" ht="15.75">
      <c r="A16" s="1"/>
      <c r="B16" s="1"/>
      <c r="C16" s="1"/>
    </row>
    <row r="17" spans="1:6" ht="15.75">
      <c r="A17" s="1"/>
      <c r="B17" s="1"/>
      <c r="C17" s="1"/>
    </row>
    <row r="18" spans="1:6" ht="15.75">
      <c r="A18" s="1"/>
      <c r="B18" s="1"/>
      <c r="C18" s="1"/>
    </row>
    <row r="19" spans="1:6" ht="15.75">
      <c r="A19" s="1"/>
      <c r="B19" s="1"/>
      <c r="C19" s="4"/>
    </row>
    <row r="20" spans="1:6" ht="36" customHeight="1">
      <c r="A20" s="16" t="s">
        <v>21</v>
      </c>
      <c r="B20" s="16" t="s">
        <v>22</v>
      </c>
      <c r="C20" s="16" t="s">
        <v>23</v>
      </c>
    </row>
    <row r="21" spans="1:6" ht="15.75">
      <c r="A21" s="15">
        <v>1</v>
      </c>
      <c r="B21" s="15">
        <v>2</v>
      </c>
      <c r="C21" s="15">
        <v>3</v>
      </c>
    </row>
    <row r="22" spans="1:6" ht="31.5">
      <c r="A22" s="5" t="s">
        <v>9</v>
      </c>
      <c r="B22" s="6" t="s">
        <v>10</v>
      </c>
      <c r="C22" s="7">
        <f>SUM(C23)</f>
        <v>1207.1500000000015</v>
      </c>
    </row>
    <row r="23" spans="1:6" ht="31.5">
      <c r="A23" s="8" t="s">
        <v>11</v>
      </c>
      <c r="B23" s="9" t="s">
        <v>12</v>
      </c>
      <c r="C23" s="10">
        <f>SUM(C26+C24)</f>
        <v>1207.1500000000015</v>
      </c>
    </row>
    <row r="24" spans="1:6" ht="31.5" customHeight="1">
      <c r="A24" s="5" t="s">
        <v>13</v>
      </c>
      <c r="B24" s="6" t="s">
        <v>14</v>
      </c>
      <c r="C24" s="7">
        <f>SUM(C25)</f>
        <v>-33831.159999999996</v>
      </c>
    </row>
    <row r="25" spans="1:6" ht="33.75" customHeight="1">
      <c r="A25" s="8" t="s">
        <v>15</v>
      </c>
      <c r="B25" s="9" t="s">
        <v>16</v>
      </c>
      <c r="C25" s="11">
        <f ca="1">'Прил3 доходы'!C90*(-1)</f>
        <v>-33831.159999999996</v>
      </c>
    </row>
    <row r="26" spans="1:6" ht="36" customHeight="1">
      <c r="A26" s="5" t="s">
        <v>17</v>
      </c>
      <c r="B26" s="6" t="s">
        <v>18</v>
      </c>
      <c r="C26" s="13">
        <f>SUM(C27)</f>
        <v>35038.31</v>
      </c>
    </row>
    <row r="27" spans="1:6" ht="33" customHeight="1">
      <c r="A27" s="8" t="s">
        <v>19</v>
      </c>
      <c r="B27" s="9" t="s">
        <v>20</v>
      </c>
      <c r="C27" s="14">
        <v>35038.31</v>
      </c>
      <c r="F27" s="12"/>
    </row>
    <row r="28" spans="1:6" ht="15.75">
      <c r="A28" s="1"/>
      <c r="B28" s="1"/>
      <c r="C28" s="1"/>
    </row>
    <row r="29" spans="1:6" ht="15.75">
      <c r="A29" s="1"/>
      <c r="B29" s="1"/>
      <c r="C29" s="1"/>
    </row>
    <row r="30" spans="1:6" ht="15.75">
      <c r="A30" s="1"/>
      <c r="B30" s="1"/>
      <c r="C30" s="1"/>
    </row>
    <row r="31" spans="1:6" ht="15.75">
      <c r="A31" s="1"/>
      <c r="B31" s="1"/>
      <c r="C31" s="1"/>
    </row>
    <row r="32" spans="1:6" ht="15.75">
      <c r="A32" s="1"/>
      <c r="B32" s="1"/>
      <c r="C32" s="1"/>
    </row>
  </sheetData>
  <mergeCells count="12">
    <mergeCell ref="A12:C12"/>
    <mergeCell ref="A13:C13"/>
    <mergeCell ref="A14:C14"/>
    <mergeCell ref="B9:C9"/>
    <mergeCell ref="A15:C15"/>
    <mergeCell ref="B1:C1"/>
    <mergeCell ref="B2:C2"/>
    <mergeCell ref="B3:C3"/>
    <mergeCell ref="B4:C4"/>
    <mergeCell ref="B5:C5"/>
    <mergeCell ref="B6:C6"/>
    <mergeCell ref="B7:C7"/>
  </mergeCells>
  <phoneticPr fontId="0" type="noConversion"/>
  <pageMargins left="1.1811023622047245" right="0.39370078740157483" top="0.78740157480314965" bottom="0.78740157480314965"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G107"/>
  <sheetViews>
    <sheetView zoomScaleNormal="100" workbookViewId="0">
      <selection activeCell="G13" sqref="G13"/>
    </sheetView>
  </sheetViews>
  <sheetFormatPr defaultRowHeight="12.75"/>
  <cols>
    <col min="1" max="1" width="27" customWidth="1"/>
    <col min="2" max="2" width="54.85546875" customWidth="1"/>
    <col min="3" max="3" width="16.42578125" style="17" customWidth="1"/>
    <col min="7" max="7" width="10.5703125" bestFit="1" customWidth="1"/>
  </cols>
  <sheetData>
    <row r="1" spans="1:3" ht="15.75">
      <c r="A1" s="1"/>
      <c r="B1" s="140" t="s">
        <v>170</v>
      </c>
      <c r="C1" s="142"/>
    </row>
    <row r="2" spans="1:3" ht="15.75">
      <c r="A2" s="1"/>
      <c r="B2" s="140" t="s">
        <v>1</v>
      </c>
      <c r="C2" s="142"/>
    </row>
    <row r="3" spans="1:3" ht="15.75">
      <c r="A3" s="1"/>
      <c r="B3" s="140" t="s">
        <v>2</v>
      </c>
      <c r="C3" s="142"/>
    </row>
    <row r="4" spans="1:3" ht="15.75">
      <c r="A4" s="1"/>
      <c r="B4" s="140" t="s">
        <v>169</v>
      </c>
      <c r="C4" s="142"/>
    </row>
    <row r="5" spans="1:3" ht="15.75">
      <c r="A5" s="1"/>
      <c r="B5" s="140" t="s">
        <v>4</v>
      </c>
      <c r="C5" s="142"/>
    </row>
    <row r="6" spans="1:3" ht="15.75">
      <c r="A6" s="1"/>
      <c r="B6" s="140" t="s">
        <v>5</v>
      </c>
      <c r="C6" s="142"/>
    </row>
    <row r="7" spans="1:3" ht="15.75">
      <c r="A7" s="1"/>
      <c r="B7" s="138" t="s">
        <v>197</v>
      </c>
      <c r="C7" s="138"/>
    </row>
    <row r="8" spans="1:3" ht="15.75">
      <c r="A8" s="1"/>
      <c r="B8" s="117"/>
      <c r="C8" s="117" t="s">
        <v>196</v>
      </c>
    </row>
    <row r="9" spans="1:3" ht="15.75">
      <c r="A9" s="1"/>
      <c r="B9" s="138" t="s">
        <v>206</v>
      </c>
      <c r="C9" s="138"/>
    </row>
    <row r="10" spans="1:3" ht="15.75">
      <c r="A10" s="1"/>
      <c r="B10" s="4"/>
      <c r="C10" s="4"/>
    </row>
    <row r="11" spans="1:3" ht="15.75">
      <c r="A11" s="139" t="s">
        <v>168</v>
      </c>
      <c r="B11" s="139"/>
      <c r="C11" s="139"/>
    </row>
    <row r="12" spans="1:3" ht="15.75">
      <c r="A12" s="139" t="s">
        <v>167</v>
      </c>
      <c r="B12" s="139"/>
      <c r="C12" s="139"/>
    </row>
    <row r="13" spans="1:3" ht="15.75">
      <c r="A13" s="139" t="s">
        <v>166</v>
      </c>
      <c r="B13" s="139"/>
      <c r="C13" s="139"/>
    </row>
    <row r="14" spans="1:3" ht="15.75">
      <c r="A14" s="139" t="s">
        <v>165</v>
      </c>
      <c r="B14" s="139"/>
      <c r="C14" s="139"/>
    </row>
    <row r="15" spans="1:3" ht="15.75">
      <c r="A15" s="75"/>
      <c r="B15" s="75"/>
      <c r="C15" s="75"/>
    </row>
    <row r="16" spans="1:3" ht="36.75" customHeight="1">
      <c r="A16" s="74" t="s">
        <v>164</v>
      </c>
      <c r="B16" s="73" t="s">
        <v>163</v>
      </c>
      <c r="C16" s="72" t="s">
        <v>162</v>
      </c>
    </row>
    <row r="17" spans="1:7" ht="15.75">
      <c r="A17" s="71">
        <v>1</v>
      </c>
      <c r="B17" s="71">
        <v>2</v>
      </c>
      <c r="C17" s="71">
        <v>3</v>
      </c>
    </row>
    <row r="18" spans="1:7" ht="15.75">
      <c r="A18" s="5" t="s">
        <v>161</v>
      </c>
      <c r="B18" s="49" t="s">
        <v>160</v>
      </c>
      <c r="C18" s="7">
        <f>C19+C24+C30+C33+C41+C44+C48+C57</f>
        <v>15259.42</v>
      </c>
    </row>
    <row r="19" spans="1:7" ht="15.75">
      <c r="A19" s="5" t="s">
        <v>159</v>
      </c>
      <c r="B19" s="49" t="s">
        <v>158</v>
      </c>
      <c r="C19" s="7">
        <f>SUM(C20)</f>
        <v>1000</v>
      </c>
    </row>
    <row r="20" spans="1:7" ht="15.75">
      <c r="A20" s="5" t="s">
        <v>157</v>
      </c>
      <c r="B20" s="49" t="s">
        <v>156</v>
      </c>
      <c r="C20" s="7">
        <f>C21+C23+C22</f>
        <v>1000</v>
      </c>
    </row>
    <row r="21" spans="1:7" ht="93" customHeight="1">
      <c r="A21" s="8" t="s">
        <v>155</v>
      </c>
      <c r="B21" s="31" t="s">
        <v>154</v>
      </c>
      <c r="C21" s="10">
        <v>991.83</v>
      </c>
    </row>
    <row r="22" spans="1:7" ht="141.75">
      <c r="A22" s="65" t="s">
        <v>203</v>
      </c>
      <c r="B22" s="133" t="s">
        <v>204</v>
      </c>
      <c r="C22" s="10">
        <v>1.67</v>
      </c>
    </row>
    <row r="23" spans="1:7" ht="64.5" customHeight="1">
      <c r="A23" s="8" t="s">
        <v>153</v>
      </c>
      <c r="B23" s="31" t="s">
        <v>152</v>
      </c>
      <c r="C23" s="10">
        <v>6.5</v>
      </c>
    </row>
    <row r="24" spans="1:7" ht="39" customHeight="1">
      <c r="A24" s="5" t="s">
        <v>151</v>
      </c>
      <c r="B24" s="41" t="s">
        <v>150</v>
      </c>
      <c r="C24" s="7">
        <f>C25</f>
        <v>850</v>
      </c>
    </row>
    <row r="25" spans="1:7" ht="50.25" customHeight="1">
      <c r="A25" s="5" t="s">
        <v>149</v>
      </c>
      <c r="B25" s="41" t="s">
        <v>148</v>
      </c>
      <c r="C25" s="7">
        <f>C26+C27+C28+C29</f>
        <v>850</v>
      </c>
    </row>
    <row r="26" spans="1:7" ht="97.5" customHeight="1">
      <c r="A26" s="70" t="s">
        <v>147</v>
      </c>
      <c r="B26" s="31" t="s">
        <v>146</v>
      </c>
      <c r="C26" s="10">
        <v>370.6</v>
      </c>
      <c r="G26" s="69"/>
    </row>
    <row r="27" spans="1:7" ht="113.25" customHeight="1">
      <c r="A27" s="70" t="s">
        <v>145</v>
      </c>
      <c r="B27" s="31" t="s">
        <v>144</v>
      </c>
      <c r="C27" s="10">
        <v>3.4</v>
      </c>
      <c r="G27" s="69"/>
    </row>
    <row r="28" spans="1:7" ht="100.5" customHeight="1">
      <c r="A28" s="70" t="s">
        <v>143</v>
      </c>
      <c r="B28" s="31" t="s">
        <v>142</v>
      </c>
      <c r="C28" s="10">
        <v>562.70000000000005</v>
      </c>
      <c r="G28" s="69"/>
    </row>
    <row r="29" spans="1:7" ht="99.75" customHeight="1">
      <c r="A29" s="70" t="s">
        <v>141</v>
      </c>
      <c r="B29" s="31" t="s">
        <v>140</v>
      </c>
      <c r="C29" s="10">
        <v>-86.7</v>
      </c>
      <c r="G29" s="69"/>
    </row>
    <row r="30" spans="1:7" s="50" customFormat="1" ht="15.75">
      <c r="A30" s="68" t="s">
        <v>139</v>
      </c>
      <c r="B30" s="67" t="s">
        <v>138</v>
      </c>
      <c r="C30" s="66">
        <f>SUM(C31)</f>
        <v>65</v>
      </c>
    </row>
    <row r="31" spans="1:7" s="50" customFormat="1" ht="15.75">
      <c r="A31" s="65" t="s">
        <v>137</v>
      </c>
      <c r="B31" s="64" t="s">
        <v>135</v>
      </c>
      <c r="C31" s="63">
        <f>SUM(C32)</f>
        <v>65</v>
      </c>
    </row>
    <row r="32" spans="1:7" s="50" customFormat="1" ht="15.75">
      <c r="A32" s="65" t="s">
        <v>136</v>
      </c>
      <c r="B32" s="64" t="s">
        <v>135</v>
      </c>
      <c r="C32" s="63">
        <v>65</v>
      </c>
    </row>
    <row r="33" spans="1:3" ht="15.75">
      <c r="A33" s="5" t="s">
        <v>134</v>
      </c>
      <c r="B33" s="41" t="s">
        <v>110</v>
      </c>
      <c r="C33" s="7">
        <f>C34+C36</f>
        <v>8320</v>
      </c>
    </row>
    <row r="34" spans="1:3" ht="15.75">
      <c r="A34" s="5" t="s">
        <v>133</v>
      </c>
      <c r="B34" s="41" t="s">
        <v>132</v>
      </c>
      <c r="C34" s="7">
        <f>SUM(C35)</f>
        <v>220</v>
      </c>
    </row>
    <row r="35" spans="1:3" ht="48" customHeight="1">
      <c r="A35" s="8" t="s">
        <v>131</v>
      </c>
      <c r="B35" s="31" t="s">
        <v>130</v>
      </c>
      <c r="C35" s="10">
        <v>220</v>
      </c>
    </row>
    <row r="36" spans="1:3" ht="15.75">
      <c r="A36" s="5" t="s">
        <v>129</v>
      </c>
      <c r="B36" s="41" t="s">
        <v>128</v>
      </c>
      <c r="C36" s="7">
        <f>C37+C39</f>
        <v>8100</v>
      </c>
    </row>
    <row r="37" spans="1:3" ht="15.75">
      <c r="A37" s="8" t="s">
        <v>127</v>
      </c>
      <c r="B37" s="41" t="s">
        <v>126</v>
      </c>
      <c r="C37" s="7">
        <f>C38</f>
        <v>4100</v>
      </c>
    </row>
    <row r="38" spans="1:3" ht="47.25">
      <c r="A38" s="8" t="s">
        <v>125</v>
      </c>
      <c r="B38" s="62" t="s">
        <v>124</v>
      </c>
      <c r="C38" s="10">
        <v>4100</v>
      </c>
    </row>
    <row r="39" spans="1:3" ht="15.75">
      <c r="A39" s="5" t="s">
        <v>123</v>
      </c>
      <c r="B39" s="41" t="s">
        <v>122</v>
      </c>
      <c r="C39" s="7">
        <f>C40</f>
        <v>4000</v>
      </c>
    </row>
    <row r="40" spans="1:3" ht="51.75" customHeight="1">
      <c r="A40" s="8" t="s">
        <v>121</v>
      </c>
      <c r="B40" s="62" t="s">
        <v>120</v>
      </c>
      <c r="C40" s="10">
        <v>4000</v>
      </c>
    </row>
    <row r="41" spans="1:3" ht="15.75">
      <c r="A41" s="5" t="s">
        <v>119</v>
      </c>
      <c r="B41" s="41" t="s">
        <v>118</v>
      </c>
      <c r="C41" s="7">
        <f>C42</f>
        <v>2</v>
      </c>
    </row>
    <row r="42" spans="1:3" ht="63">
      <c r="A42" s="5" t="s">
        <v>117</v>
      </c>
      <c r="B42" s="41" t="s">
        <v>116</v>
      </c>
      <c r="C42" s="7">
        <f>C43</f>
        <v>2</v>
      </c>
    </row>
    <row r="43" spans="1:3" ht="92.25" customHeight="1">
      <c r="A43" s="8" t="s">
        <v>115</v>
      </c>
      <c r="B43" s="31" t="s">
        <v>114</v>
      </c>
      <c r="C43" s="10">
        <v>2</v>
      </c>
    </row>
    <row r="44" spans="1:3" ht="31.5">
      <c r="A44" s="61" t="s">
        <v>113</v>
      </c>
      <c r="B44" s="54" t="s">
        <v>112</v>
      </c>
      <c r="C44" s="60">
        <f>C45</f>
        <v>0.3</v>
      </c>
    </row>
    <row r="45" spans="1:3" ht="15.75">
      <c r="A45" s="61" t="s">
        <v>111</v>
      </c>
      <c r="B45" s="54" t="s">
        <v>110</v>
      </c>
      <c r="C45" s="60">
        <f>C46</f>
        <v>0.3</v>
      </c>
    </row>
    <row r="46" spans="1:3" ht="31.5">
      <c r="A46" s="61" t="s">
        <v>109</v>
      </c>
      <c r="B46" s="54" t="s">
        <v>108</v>
      </c>
      <c r="C46" s="60">
        <f>C47</f>
        <v>0.3</v>
      </c>
    </row>
    <row r="47" spans="1:3" ht="47.25">
      <c r="A47" s="58" t="s">
        <v>107</v>
      </c>
      <c r="B47" s="62" t="s">
        <v>106</v>
      </c>
      <c r="C47" s="11">
        <v>0.3</v>
      </c>
    </row>
    <row r="48" spans="1:3" ht="47.25">
      <c r="A48" s="5" t="s">
        <v>105</v>
      </c>
      <c r="B48" s="41" t="s">
        <v>104</v>
      </c>
      <c r="C48" s="7">
        <f>SUM(C49+C54)</f>
        <v>5007</v>
      </c>
    </row>
    <row r="49" spans="1:5" ht="112.5" customHeight="1">
      <c r="A49" s="5" t="s">
        <v>103</v>
      </c>
      <c r="B49" s="41" t="s">
        <v>102</v>
      </c>
      <c r="C49" s="7">
        <f>C50</f>
        <v>4817</v>
      </c>
    </row>
    <row r="50" spans="1:5" ht="45" customHeight="1">
      <c r="A50" s="5" t="s">
        <v>101</v>
      </c>
      <c r="B50" s="41" t="s">
        <v>100</v>
      </c>
      <c r="C50" s="7">
        <f>C51</f>
        <v>4817</v>
      </c>
    </row>
    <row r="51" spans="1:5" ht="45.75" customHeight="1">
      <c r="A51" s="61" t="s">
        <v>99</v>
      </c>
      <c r="B51" s="54" t="s">
        <v>98</v>
      </c>
      <c r="C51" s="60">
        <f>C52+C53</f>
        <v>4817</v>
      </c>
      <c r="D51" s="59"/>
      <c r="E51" s="59"/>
    </row>
    <row r="52" spans="1:5" ht="78" customHeight="1">
      <c r="A52" s="58" t="s">
        <v>97</v>
      </c>
      <c r="B52" s="62" t="s">
        <v>96</v>
      </c>
      <c r="C52" s="11">
        <v>4030</v>
      </c>
      <c r="D52" s="59"/>
      <c r="E52" s="59"/>
    </row>
    <row r="53" spans="1:5" s="17" customFormat="1" ht="59.25" customHeight="1">
      <c r="A53" s="58" t="s">
        <v>95</v>
      </c>
      <c r="B53" s="57" t="s">
        <v>94</v>
      </c>
      <c r="C53" s="11">
        <v>787</v>
      </c>
      <c r="D53" s="56"/>
      <c r="E53" s="56"/>
    </row>
    <row r="54" spans="1:5" ht="116.25" customHeight="1">
      <c r="A54" s="5" t="s">
        <v>93</v>
      </c>
      <c r="B54" s="41" t="s">
        <v>92</v>
      </c>
      <c r="C54" s="7">
        <f>SUM(C56)</f>
        <v>190</v>
      </c>
    </row>
    <row r="55" spans="1:5" ht="104.25" customHeight="1">
      <c r="A55" s="55" t="s">
        <v>91</v>
      </c>
      <c r="B55" s="54" t="s">
        <v>90</v>
      </c>
      <c r="C55" s="7">
        <f>C56</f>
        <v>190</v>
      </c>
    </row>
    <row r="56" spans="1:5" ht="101.25" customHeight="1">
      <c r="A56" s="8" t="s">
        <v>89</v>
      </c>
      <c r="B56" s="31" t="s">
        <v>88</v>
      </c>
      <c r="C56" s="10">
        <v>190</v>
      </c>
    </row>
    <row r="57" spans="1:5" ht="31.5">
      <c r="A57" s="5" t="s">
        <v>87</v>
      </c>
      <c r="B57" s="6" t="s">
        <v>86</v>
      </c>
      <c r="C57" s="7">
        <f>C58+C61</f>
        <v>15.12</v>
      </c>
    </row>
    <row r="58" spans="1:5" ht="15.75">
      <c r="A58" s="5" t="s">
        <v>85</v>
      </c>
      <c r="B58" s="6" t="s">
        <v>84</v>
      </c>
      <c r="C58" s="7">
        <f>C59</f>
        <v>15.12</v>
      </c>
    </row>
    <row r="59" spans="1:5" ht="15.75">
      <c r="A59" s="8" t="s">
        <v>83</v>
      </c>
      <c r="B59" s="9" t="s">
        <v>82</v>
      </c>
      <c r="C59" s="10">
        <f>C60</f>
        <v>15.12</v>
      </c>
    </row>
    <row r="60" spans="1:5" ht="33" customHeight="1">
      <c r="A60" s="53" t="s">
        <v>81</v>
      </c>
      <c r="B60" s="53" t="s">
        <v>80</v>
      </c>
      <c r="C60" s="10">
        <v>15.12</v>
      </c>
    </row>
    <row r="61" spans="1:5" s="50" customFormat="1" ht="15.75" hidden="1">
      <c r="A61" s="40" t="s">
        <v>79</v>
      </c>
      <c r="B61" s="39" t="s">
        <v>78</v>
      </c>
      <c r="C61" s="52">
        <f>C62</f>
        <v>0</v>
      </c>
    </row>
    <row r="62" spans="1:5" s="50" customFormat="1" ht="15.75" hidden="1">
      <c r="A62" s="37" t="s">
        <v>77</v>
      </c>
      <c r="B62" s="36" t="s">
        <v>76</v>
      </c>
      <c r="C62" s="51">
        <f>C63</f>
        <v>0</v>
      </c>
    </row>
    <row r="63" spans="1:5" s="50" customFormat="1" ht="33" hidden="1" customHeight="1">
      <c r="A63" s="36" t="s">
        <v>75</v>
      </c>
      <c r="B63" s="36" t="s">
        <v>74</v>
      </c>
      <c r="C63" s="51">
        <v>0</v>
      </c>
    </row>
    <row r="64" spans="1:5" ht="15.75">
      <c r="A64" s="5" t="s">
        <v>73</v>
      </c>
      <c r="B64" s="49" t="s">
        <v>72</v>
      </c>
      <c r="C64" s="7">
        <f>C65+C87+C83</f>
        <v>18571.739999999998</v>
      </c>
    </row>
    <row r="65" spans="1:3" ht="34.5" customHeight="1">
      <c r="A65" s="5" t="s">
        <v>71</v>
      </c>
      <c r="B65" s="41" t="s">
        <v>70</v>
      </c>
      <c r="C65" s="7">
        <f>C71+C76+C78+C66</f>
        <v>18573.71</v>
      </c>
    </row>
    <row r="66" spans="1:3" ht="34.5" customHeight="1">
      <c r="A66" s="5" t="s">
        <v>69</v>
      </c>
      <c r="B66" s="48" t="s">
        <v>68</v>
      </c>
      <c r="C66" s="7">
        <f>C69+C67</f>
        <v>8611.130000000001</v>
      </c>
    </row>
    <row r="67" spans="1:3" ht="110.25" customHeight="1">
      <c r="A67" s="47" t="s">
        <v>67</v>
      </c>
      <c r="B67" s="46" t="s">
        <v>66</v>
      </c>
      <c r="C67" s="13">
        <f>C68</f>
        <v>394.1</v>
      </c>
    </row>
    <row r="68" spans="1:3" ht="113.25" customHeight="1">
      <c r="A68" s="45" t="s">
        <v>65</v>
      </c>
      <c r="B68" s="44" t="s">
        <v>64</v>
      </c>
      <c r="C68" s="14">
        <f ca="1">'Прил5 Безвозм '!C21</f>
        <v>394.1</v>
      </c>
    </row>
    <row r="69" spans="1:3" ht="15.75">
      <c r="A69" s="5" t="s">
        <v>63</v>
      </c>
      <c r="B69" s="41" t="s">
        <v>49</v>
      </c>
      <c r="C69" s="7">
        <f ca="1">C70</f>
        <v>8217.0300000000007</v>
      </c>
    </row>
    <row r="70" spans="1:3" ht="15.75">
      <c r="A70" s="8" t="s">
        <v>62</v>
      </c>
      <c r="B70" s="43" t="s">
        <v>61</v>
      </c>
      <c r="C70" s="10">
        <f ca="1">'Прил5 Безвозм '!C23</f>
        <v>8217.0300000000007</v>
      </c>
    </row>
    <row r="71" spans="1:3" ht="34.5" customHeight="1">
      <c r="A71" s="5" t="s">
        <v>60</v>
      </c>
      <c r="B71" s="42" t="s">
        <v>59</v>
      </c>
      <c r="C71" s="7">
        <f ca="1">C74+C72</f>
        <v>138.1</v>
      </c>
    </row>
    <row r="72" spans="1:3" ht="47.25">
      <c r="A72" s="5" t="s">
        <v>58</v>
      </c>
      <c r="B72" s="41" t="s">
        <v>57</v>
      </c>
      <c r="C72" s="7">
        <f ca="1">C73</f>
        <v>1</v>
      </c>
    </row>
    <row r="73" spans="1:3" ht="47.25">
      <c r="A73" s="8" t="s">
        <v>56</v>
      </c>
      <c r="B73" s="31" t="s">
        <v>55</v>
      </c>
      <c r="C73" s="10">
        <f ca="1">'Прил5 Безвозм '!C34</f>
        <v>1</v>
      </c>
    </row>
    <row r="74" spans="1:3" ht="54" customHeight="1">
      <c r="A74" s="5" t="s">
        <v>54</v>
      </c>
      <c r="B74" s="41" t="s">
        <v>53</v>
      </c>
      <c r="C74" s="7">
        <f ca="1">C75</f>
        <v>137.1</v>
      </c>
    </row>
    <row r="75" spans="1:3" ht="50.25" customHeight="1">
      <c r="A75" s="8" t="s">
        <v>52</v>
      </c>
      <c r="B75" s="31" t="s">
        <v>51</v>
      </c>
      <c r="C75" s="10">
        <f ca="1">'Прил5 Безвозм '!C36</f>
        <v>137.1</v>
      </c>
    </row>
    <row r="76" spans="1:3" ht="15.75" hidden="1">
      <c r="A76" s="5" t="s">
        <v>50</v>
      </c>
      <c r="B76" s="41" t="s">
        <v>49</v>
      </c>
      <c r="C76" s="7">
        <f>C77</f>
        <v>0</v>
      </c>
    </row>
    <row r="77" spans="1:3" ht="47.25" hidden="1">
      <c r="A77" s="8" t="s">
        <v>48</v>
      </c>
      <c r="B77" s="31" t="s">
        <v>47</v>
      </c>
      <c r="C77" s="10">
        <v>0</v>
      </c>
    </row>
    <row r="78" spans="1:3" ht="15.75">
      <c r="A78" s="5" t="s">
        <v>46</v>
      </c>
      <c r="B78" s="41" t="s">
        <v>45</v>
      </c>
      <c r="C78" s="7">
        <f>C81+C79</f>
        <v>9824.48</v>
      </c>
    </row>
    <row r="79" spans="1:3" ht="70.5" hidden="1" customHeight="1">
      <c r="A79" s="40" t="s">
        <v>44</v>
      </c>
      <c r="B79" s="39" t="s">
        <v>43</v>
      </c>
      <c r="C79" s="38">
        <f>C80</f>
        <v>0</v>
      </c>
    </row>
    <row r="80" spans="1:3" ht="71.25" hidden="1" customHeight="1">
      <c r="A80" s="37" t="s">
        <v>42</v>
      </c>
      <c r="B80" s="36" t="s">
        <v>41</v>
      </c>
      <c r="C80" s="35">
        <v>0</v>
      </c>
    </row>
    <row r="81" spans="1:3" ht="28.5">
      <c r="A81" s="34" t="s">
        <v>40</v>
      </c>
      <c r="B81" s="33" t="s">
        <v>39</v>
      </c>
      <c r="C81" s="32">
        <f>C82</f>
        <v>9824.48</v>
      </c>
    </row>
    <row r="82" spans="1:3" ht="31.5">
      <c r="A82" s="8" t="s">
        <v>38</v>
      </c>
      <c r="B82" s="31" t="s">
        <v>37</v>
      </c>
      <c r="C82" s="10">
        <f ca="1">'Прил5 Безвозм '!C37</f>
        <v>9824.48</v>
      </c>
    </row>
    <row r="83" spans="1:3" ht="94.5" hidden="1">
      <c r="A83" s="27" t="s">
        <v>36</v>
      </c>
      <c r="B83" s="30" t="s">
        <v>35</v>
      </c>
      <c r="C83" s="7">
        <f>C84</f>
        <v>0</v>
      </c>
    </row>
    <row r="84" spans="1:3" ht="81.75" hidden="1" customHeight="1">
      <c r="A84" s="27" t="s">
        <v>34</v>
      </c>
      <c r="B84" s="30" t="s">
        <v>33</v>
      </c>
      <c r="C84" s="7">
        <f>C85</f>
        <v>0</v>
      </c>
    </row>
    <row r="85" spans="1:3" ht="78.75" hidden="1">
      <c r="A85" s="27" t="s">
        <v>32</v>
      </c>
      <c r="B85" s="30" t="s">
        <v>31</v>
      </c>
      <c r="C85" s="7">
        <f>C86</f>
        <v>0</v>
      </c>
    </row>
    <row r="86" spans="1:3" ht="63.75" hidden="1" customHeight="1">
      <c r="A86" s="29" t="s">
        <v>30</v>
      </c>
      <c r="B86" s="28" t="s">
        <v>29</v>
      </c>
      <c r="C86" s="10">
        <v>0</v>
      </c>
    </row>
    <row r="87" spans="1:3" ht="49.5" customHeight="1">
      <c r="A87" s="121" t="s">
        <v>28</v>
      </c>
      <c r="B87" s="42" t="s">
        <v>27</v>
      </c>
      <c r="C87" s="5">
        <f>C88</f>
        <v>-1.97</v>
      </c>
    </row>
    <row r="88" spans="1:3" ht="65.25" customHeight="1">
      <c r="A88" s="121" t="s">
        <v>200</v>
      </c>
      <c r="B88" s="42" t="s">
        <v>26</v>
      </c>
      <c r="C88" s="125">
        <f>C89</f>
        <v>-1.97</v>
      </c>
    </row>
    <row r="89" spans="1:3" ht="66.75" customHeight="1">
      <c r="A89" s="65" t="s">
        <v>199</v>
      </c>
      <c r="B89" s="43" t="s">
        <v>188</v>
      </c>
      <c r="C89" s="124">
        <f ca="1">'Прил5 Безвозм '!C46</f>
        <v>-1.97</v>
      </c>
    </row>
    <row r="90" spans="1:3" ht="15.75">
      <c r="A90" s="8"/>
      <c r="B90" s="5" t="s">
        <v>25</v>
      </c>
      <c r="C90" s="7">
        <f>SUM(C18+C64)</f>
        <v>33831.159999999996</v>
      </c>
    </row>
    <row r="93" spans="1:3" ht="15">
      <c r="B93" s="24"/>
      <c r="C93" s="23"/>
    </row>
    <row r="94" spans="1:3" ht="15">
      <c r="B94" s="26"/>
      <c r="C94" s="23"/>
    </row>
    <row r="95" spans="1:3" ht="15">
      <c r="B95" s="22"/>
      <c r="C95" s="25"/>
    </row>
    <row r="96" spans="1:3" ht="15">
      <c r="B96" s="22"/>
      <c r="C96" s="25"/>
    </row>
    <row r="97" spans="2:3" ht="15">
      <c r="B97" s="22"/>
      <c r="C97" s="25"/>
    </row>
    <row r="98" spans="2:3" ht="15">
      <c r="B98" s="20"/>
      <c r="C98" s="21"/>
    </row>
    <row r="99" spans="2:3" ht="15">
      <c r="B99" s="24"/>
      <c r="C99" s="23"/>
    </row>
    <row r="100" spans="2:3" ht="15">
      <c r="B100" s="22"/>
      <c r="C100" s="21"/>
    </row>
    <row r="101" spans="2:3" ht="15">
      <c r="B101" s="22"/>
      <c r="C101" s="21"/>
    </row>
    <row r="102" spans="2:3" ht="15">
      <c r="B102" s="20"/>
      <c r="C102" s="21"/>
    </row>
    <row r="103" spans="2:3" ht="15">
      <c r="B103" s="20"/>
      <c r="C103" s="19"/>
    </row>
    <row r="104" spans="2:3">
      <c r="B104" s="18"/>
    </row>
    <row r="105" spans="2:3">
      <c r="B105" s="18"/>
    </row>
    <row r="106" spans="2:3">
      <c r="B106" s="18"/>
    </row>
    <row r="107" spans="2:3">
      <c r="B107" s="18"/>
    </row>
  </sheetData>
  <mergeCells count="12">
    <mergeCell ref="A14:C14"/>
    <mergeCell ref="A11:C11"/>
    <mergeCell ref="A12:C12"/>
    <mergeCell ref="A13:C13"/>
    <mergeCell ref="B5:C5"/>
    <mergeCell ref="B6:C6"/>
    <mergeCell ref="B7:C7"/>
    <mergeCell ref="B9:C9"/>
    <mergeCell ref="B1:C1"/>
    <mergeCell ref="B2:C2"/>
    <mergeCell ref="B3:C3"/>
    <mergeCell ref="B4:C4"/>
  </mergeCells>
  <phoneticPr fontId="0" type="noConversion"/>
  <printOptions horizontalCentered="1"/>
  <pageMargins left="0.55118110236220474" right="0.15748031496062992" top="0.35433070866141736" bottom="0.35433070866141736" header="0.11811023622047245" footer="0.11811023622047245"/>
  <pageSetup paperSize="9" scale="8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6"/>
  <sheetViews>
    <sheetView zoomScaleNormal="100" workbookViewId="0">
      <selection activeCell="E12" sqref="E12"/>
    </sheetView>
  </sheetViews>
  <sheetFormatPr defaultRowHeight="12.75"/>
  <cols>
    <col min="1" max="1" width="28.85546875" style="76" customWidth="1"/>
    <col min="2" max="2" width="41.28515625" style="76" customWidth="1"/>
    <col min="3" max="3" width="18.140625" style="76" customWidth="1"/>
    <col min="4" max="16384" width="9.140625" style="76"/>
  </cols>
  <sheetData>
    <row r="1" spans="1:3" ht="15.75">
      <c r="A1" s="114"/>
      <c r="B1" s="145" t="s">
        <v>187</v>
      </c>
      <c r="C1" s="145"/>
    </row>
    <row r="2" spans="1:3" ht="15.75">
      <c r="A2" s="114"/>
      <c r="B2" s="145" t="s">
        <v>1</v>
      </c>
      <c r="C2" s="145"/>
    </row>
    <row r="3" spans="1:3" ht="15.75">
      <c r="A3" s="114"/>
      <c r="B3" s="145" t="s">
        <v>2</v>
      </c>
      <c r="C3" s="145"/>
    </row>
    <row r="4" spans="1:3" ht="15.75">
      <c r="A4" s="114"/>
      <c r="B4" s="145" t="s">
        <v>169</v>
      </c>
      <c r="C4" s="145"/>
    </row>
    <row r="5" spans="1:3" ht="15.75">
      <c r="A5" s="114"/>
      <c r="B5" s="145" t="s">
        <v>4</v>
      </c>
      <c r="C5" s="145"/>
    </row>
    <row r="6" spans="1:3" ht="15.75">
      <c r="A6" s="114"/>
      <c r="B6" s="145" t="s">
        <v>5</v>
      </c>
      <c r="C6" s="145"/>
    </row>
    <row r="7" spans="1:3" ht="15.75">
      <c r="A7" s="114"/>
      <c r="B7" s="138" t="s">
        <v>197</v>
      </c>
      <c r="C7" s="138"/>
    </row>
    <row r="8" spans="1:3" ht="15.75">
      <c r="A8" s="114"/>
      <c r="B8" s="117"/>
      <c r="C8" s="117" t="s">
        <v>196</v>
      </c>
    </row>
    <row r="9" spans="1:3" ht="15.75">
      <c r="A9" s="114"/>
      <c r="B9" s="138" t="s">
        <v>206</v>
      </c>
      <c r="C9" s="138"/>
    </row>
    <row r="10" spans="1:3" ht="15.75">
      <c r="A10" s="114"/>
      <c r="B10" s="117"/>
      <c r="C10" s="117"/>
    </row>
    <row r="11" spans="1:3" ht="15.75">
      <c r="A11" s="114"/>
      <c r="B11" s="117"/>
      <c r="C11" s="117"/>
    </row>
    <row r="12" spans="1:3" ht="15.75">
      <c r="A12" s="146" t="s">
        <v>72</v>
      </c>
      <c r="B12" s="147"/>
      <c r="C12" s="147"/>
    </row>
    <row r="13" spans="1:3" ht="15.75">
      <c r="A13" s="146" t="s">
        <v>186</v>
      </c>
      <c r="B13" s="147"/>
      <c r="C13" s="147"/>
    </row>
    <row r="14" spans="1:3" ht="15.75">
      <c r="A14" s="115"/>
      <c r="B14" s="114"/>
      <c r="C14" s="114"/>
    </row>
    <row r="15" spans="1:3" ht="15.75">
      <c r="A15" s="113" t="s">
        <v>185</v>
      </c>
      <c r="B15" s="143" t="s">
        <v>163</v>
      </c>
      <c r="C15" s="112" t="s">
        <v>184</v>
      </c>
    </row>
    <row r="16" spans="1:3" ht="15.75">
      <c r="A16" s="111" t="s">
        <v>183</v>
      </c>
      <c r="B16" s="144"/>
      <c r="C16" s="110" t="s">
        <v>182</v>
      </c>
    </row>
    <row r="17" spans="1:6" ht="15.75">
      <c r="A17" s="109">
        <v>1</v>
      </c>
      <c r="B17" s="109">
        <v>2</v>
      </c>
      <c r="C17" s="109">
        <v>3</v>
      </c>
    </row>
    <row r="18" spans="1:6" ht="30" customHeight="1">
      <c r="A18" s="84" t="s">
        <v>73</v>
      </c>
      <c r="B18" s="108" t="s">
        <v>72</v>
      </c>
      <c r="C18" s="82">
        <f>C19+C44</f>
        <v>18571.739999999998</v>
      </c>
    </row>
    <row r="19" spans="1:6" ht="51" customHeight="1">
      <c r="A19" s="84" t="s">
        <v>71</v>
      </c>
      <c r="B19" s="83" t="s">
        <v>70</v>
      </c>
      <c r="C19" s="82">
        <f>C20+C32+C37</f>
        <v>18573.71</v>
      </c>
    </row>
    <row r="20" spans="1:6" ht="51.75" customHeight="1">
      <c r="A20" s="84" t="s">
        <v>69</v>
      </c>
      <c r="B20" s="107" t="s">
        <v>68</v>
      </c>
      <c r="C20" s="82">
        <f>C23+C21</f>
        <v>8611.130000000001</v>
      </c>
    </row>
    <row r="21" spans="1:6" ht="131.25" customHeight="1">
      <c r="A21" s="106" t="s">
        <v>67</v>
      </c>
      <c r="B21" s="105" t="s">
        <v>66</v>
      </c>
      <c r="C21" s="104">
        <f>C22</f>
        <v>394.1</v>
      </c>
    </row>
    <row r="22" spans="1:6" ht="126.75" customHeight="1">
      <c r="A22" s="99" t="s">
        <v>65</v>
      </c>
      <c r="B22" s="103" t="s">
        <v>64</v>
      </c>
      <c r="C22" s="97">
        <v>394.1</v>
      </c>
      <c r="F22" s="94"/>
    </row>
    <row r="23" spans="1:6" ht="21.75" customHeight="1">
      <c r="A23" s="84" t="s">
        <v>63</v>
      </c>
      <c r="B23" s="102" t="s">
        <v>49</v>
      </c>
      <c r="C23" s="82">
        <f>C24</f>
        <v>8217.0300000000007</v>
      </c>
    </row>
    <row r="24" spans="1:6" ht="31.5">
      <c r="A24" s="84" t="s">
        <v>62</v>
      </c>
      <c r="B24" s="102" t="s">
        <v>61</v>
      </c>
      <c r="C24" s="82">
        <f>C25+C26+C28+C27+C29+C31+C30</f>
        <v>8217.0300000000007</v>
      </c>
    </row>
    <row r="25" spans="1:6" ht="110.25">
      <c r="A25" s="119" t="s">
        <v>62</v>
      </c>
      <c r="B25" s="120" t="s">
        <v>181</v>
      </c>
      <c r="C25" s="118">
        <v>2500</v>
      </c>
    </row>
    <row r="26" spans="1:6" ht="141.75">
      <c r="A26" s="119" t="s">
        <v>62</v>
      </c>
      <c r="B26" s="120" t="s">
        <v>202</v>
      </c>
      <c r="C26" s="118">
        <v>1064</v>
      </c>
    </row>
    <row r="27" spans="1:6" ht="220.5" hidden="1">
      <c r="A27" s="101" t="s">
        <v>62</v>
      </c>
      <c r="B27" s="100" t="s">
        <v>180</v>
      </c>
      <c r="C27" s="80">
        <v>0</v>
      </c>
    </row>
    <row r="28" spans="1:6" ht="78.75">
      <c r="A28" s="79" t="s">
        <v>62</v>
      </c>
      <c r="B28" s="43" t="s">
        <v>179</v>
      </c>
      <c r="C28" s="80">
        <v>264.39999999999998</v>
      </c>
    </row>
    <row r="29" spans="1:6" ht="63">
      <c r="A29" s="99" t="s">
        <v>62</v>
      </c>
      <c r="B29" s="98" t="s">
        <v>178</v>
      </c>
      <c r="C29" s="97">
        <v>91.63</v>
      </c>
    </row>
    <row r="30" spans="1:6" ht="78.75">
      <c r="A30" s="99" t="s">
        <v>62</v>
      </c>
      <c r="B30" s="98" t="s">
        <v>177</v>
      </c>
      <c r="C30" s="97">
        <v>4297</v>
      </c>
    </row>
    <row r="31" spans="1:6" ht="79.5" hidden="1" customHeight="1">
      <c r="A31" s="78" t="s">
        <v>62</v>
      </c>
      <c r="B31" s="96" t="s">
        <v>176</v>
      </c>
      <c r="C31" s="77">
        <v>0</v>
      </c>
    </row>
    <row r="32" spans="1:6" ht="31.5">
      <c r="A32" s="84" t="s">
        <v>60</v>
      </c>
      <c r="B32" s="42" t="s">
        <v>59</v>
      </c>
      <c r="C32" s="82">
        <f>C33+C35</f>
        <v>138.1</v>
      </c>
    </row>
    <row r="33" spans="1:5" ht="63" customHeight="1">
      <c r="A33" s="84" t="s">
        <v>58</v>
      </c>
      <c r="B33" s="83" t="s">
        <v>57</v>
      </c>
      <c r="C33" s="82">
        <f>C34</f>
        <v>1</v>
      </c>
    </row>
    <row r="34" spans="1:5" ht="63" customHeight="1">
      <c r="A34" s="79" t="s">
        <v>56</v>
      </c>
      <c r="B34" s="95" t="s">
        <v>55</v>
      </c>
      <c r="C34" s="80">
        <v>1</v>
      </c>
      <c r="E34" s="94"/>
    </row>
    <row r="35" spans="1:5" ht="65.25" customHeight="1">
      <c r="A35" s="84" t="s">
        <v>54</v>
      </c>
      <c r="B35" s="83" t="s">
        <v>53</v>
      </c>
      <c r="C35" s="82">
        <f>C36</f>
        <v>137.1</v>
      </c>
    </row>
    <row r="36" spans="1:5" ht="63" customHeight="1">
      <c r="A36" s="79" t="s">
        <v>52</v>
      </c>
      <c r="B36" s="81" t="s">
        <v>51</v>
      </c>
      <c r="C36" s="97">
        <v>137.1</v>
      </c>
    </row>
    <row r="37" spans="1:5" ht="15.75">
      <c r="A37" s="84" t="s">
        <v>175</v>
      </c>
      <c r="B37" s="83" t="s">
        <v>45</v>
      </c>
      <c r="C37" s="82">
        <f>C40+C38</f>
        <v>9824.48</v>
      </c>
    </row>
    <row r="38" spans="1:5" ht="94.5" hidden="1">
      <c r="A38" s="93" t="s">
        <v>44</v>
      </c>
      <c r="B38" s="92" t="s">
        <v>43</v>
      </c>
      <c r="C38" s="91">
        <f>C39</f>
        <v>0</v>
      </c>
    </row>
    <row r="39" spans="1:5" ht="94.5" hidden="1">
      <c r="A39" s="90" t="s">
        <v>42</v>
      </c>
      <c r="B39" s="89" t="s">
        <v>41</v>
      </c>
      <c r="C39" s="88">
        <v>0</v>
      </c>
    </row>
    <row r="40" spans="1:5" ht="28.5">
      <c r="A40" s="87" t="s">
        <v>40</v>
      </c>
      <c r="B40" s="86" t="s">
        <v>39</v>
      </c>
      <c r="C40" s="85">
        <f>C41</f>
        <v>9824.48</v>
      </c>
    </row>
    <row r="41" spans="1:5" ht="47.25">
      <c r="A41" s="84" t="s">
        <v>38</v>
      </c>
      <c r="B41" s="83" t="s">
        <v>37</v>
      </c>
      <c r="C41" s="82">
        <f>C42+C43</f>
        <v>9824.48</v>
      </c>
    </row>
    <row r="42" spans="1:5" ht="94.5">
      <c r="A42" s="79" t="s">
        <v>174</v>
      </c>
      <c r="B42" s="81" t="s">
        <v>173</v>
      </c>
      <c r="C42" s="80">
        <v>4524.3</v>
      </c>
    </row>
    <row r="43" spans="1:5" ht="299.25">
      <c r="A43" s="99" t="s">
        <v>172</v>
      </c>
      <c r="B43" s="116" t="s">
        <v>171</v>
      </c>
      <c r="C43" s="97">
        <f>5632.18-332</f>
        <v>5300.18</v>
      </c>
    </row>
    <row r="44" spans="1:5" ht="63">
      <c r="A44" s="121" t="s">
        <v>28</v>
      </c>
      <c r="B44" s="42" t="s">
        <v>27</v>
      </c>
      <c r="C44" s="122">
        <f>C45</f>
        <v>-1.97</v>
      </c>
    </row>
    <row r="45" spans="1:5" ht="78.75">
      <c r="A45" s="121" t="s">
        <v>200</v>
      </c>
      <c r="B45" s="42" t="s">
        <v>26</v>
      </c>
      <c r="C45" s="122">
        <f>C46</f>
        <v>-1.97</v>
      </c>
    </row>
    <row r="46" spans="1:5" ht="78.75">
      <c r="A46" s="65" t="s">
        <v>199</v>
      </c>
      <c r="B46" s="43" t="s">
        <v>188</v>
      </c>
      <c r="C46" s="123">
        <v>-1.97</v>
      </c>
    </row>
  </sheetData>
  <mergeCells count="11">
    <mergeCell ref="B7:C7"/>
    <mergeCell ref="B9:C9"/>
    <mergeCell ref="B15:B16"/>
    <mergeCell ref="B1:C1"/>
    <mergeCell ref="B2:C2"/>
    <mergeCell ref="B3:C3"/>
    <mergeCell ref="B4:C4"/>
    <mergeCell ref="B5:C5"/>
    <mergeCell ref="B6:C6"/>
    <mergeCell ref="A12:C12"/>
    <mergeCell ref="A13:C13"/>
  </mergeCells>
  <phoneticPr fontId="0" type="noConversion"/>
  <printOptions horizontalCentered="1"/>
  <pageMargins left="0.98425196850393704" right="0.39370078740157483" top="0.47244094488188981" bottom="0.47244094488188981" header="0.31496062992125984" footer="0.31496062992125984"/>
  <pageSetup paperSize="9" fitToHeight="3" orientation="portrait" r:id="rId1"/>
</worksheet>
</file>

<file path=xl/worksheets/sheet4.xml><?xml version="1.0" encoding="utf-8"?>
<worksheet xmlns="http://schemas.openxmlformats.org/spreadsheetml/2006/main" xmlns:r="http://schemas.openxmlformats.org/officeDocument/2006/relationships">
  <dimension ref="A2:F9"/>
  <sheetViews>
    <sheetView tabSelected="1" zoomScaleNormal="100" workbookViewId="0">
      <selection activeCell="F13" sqref="F13"/>
    </sheetView>
  </sheetViews>
  <sheetFormatPr defaultRowHeight="15.75"/>
  <cols>
    <col min="1" max="1" width="5" style="132" customWidth="1"/>
    <col min="2" max="2" width="28.85546875" style="129" customWidth="1"/>
    <col min="3" max="3" width="28" style="129" customWidth="1"/>
    <col min="4" max="4" width="51.28515625" style="129" customWidth="1"/>
    <col min="5" max="5" width="17.140625" style="129" customWidth="1"/>
    <col min="6" max="6" width="48" style="129" customWidth="1"/>
    <col min="7" max="16384" width="9.140625" style="129"/>
  </cols>
  <sheetData>
    <row r="2" spans="1:6" ht="15.75" customHeight="1">
      <c r="A2" s="148" t="s">
        <v>201</v>
      </c>
      <c r="B2" s="149"/>
      <c r="C2" s="149"/>
      <c r="D2" s="149"/>
      <c r="E2" s="149"/>
      <c r="F2" s="149"/>
    </row>
    <row r="3" spans="1:6" ht="39.75" customHeight="1">
      <c r="A3" s="149"/>
      <c r="B3" s="149"/>
      <c r="C3" s="149"/>
      <c r="D3" s="149"/>
      <c r="E3" s="149"/>
      <c r="F3" s="149"/>
    </row>
    <row r="5" spans="1:6" s="131" customFormat="1" ht="36.75" customHeight="1">
      <c r="A5" s="128" t="s">
        <v>190</v>
      </c>
      <c r="B5" s="128" t="s">
        <v>191</v>
      </c>
      <c r="C5" s="128" t="s">
        <v>164</v>
      </c>
      <c r="D5" s="128" t="s">
        <v>192</v>
      </c>
      <c r="E5" s="128" t="s">
        <v>193</v>
      </c>
      <c r="F5" s="128" t="s">
        <v>194</v>
      </c>
    </row>
    <row r="6" spans="1:6" s="131" customFormat="1" ht="268.5" customHeight="1">
      <c r="A6" s="126">
        <v>1</v>
      </c>
      <c r="B6" s="43" t="s">
        <v>195</v>
      </c>
      <c r="C6" s="65" t="s">
        <v>189</v>
      </c>
      <c r="D6" s="116" t="s">
        <v>171</v>
      </c>
      <c r="E6" s="127">
        <v>-332002.44</v>
      </c>
      <c r="F6" s="130" t="s">
        <v>205</v>
      </c>
    </row>
    <row r="7" spans="1:6" s="131" customFormat="1" ht="18.75" customHeight="1">
      <c r="A7" s="150" t="s">
        <v>198</v>
      </c>
      <c r="B7" s="151"/>
      <c r="C7" s="151"/>
      <c r="D7" s="152"/>
      <c r="E7" s="134">
        <f>SUM(E6)</f>
        <v>-332002.44</v>
      </c>
      <c r="F7" s="135"/>
    </row>
    <row r="8" spans="1:6">
      <c r="E8" s="136"/>
    </row>
    <row r="9" spans="1:6">
      <c r="E9" s="136"/>
    </row>
  </sheetData>
  <mergeCells count="2">
    <mergeCell ref="A2:F3"/>
    <mergeCell ref="A7:D7"/>
  </mergeCells>
  <phoneticPr fontId="0" type="noConversion"/>
  <printOptions horizontalCentered="1"/>
  <pageMargins left="0" right="0" top="0" bottom="0" header="0" footer="0"/>
  <pageSetup paperSize="9" scale="79"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Прил1 ист</vt:lpstr>
      <vt:lpstr>Прил3 доходы</vt:lpstr>
      <vt:lpstr>Прил5 Безвозм </vt:lpstr>
      <vt:lpstr>список - ноябрь</vt:lpstr>
      <vt:lpstr>'Прил5 Безвозм '!Заголовки_для_печати</vt:lpstr>
      <vt:lpstr>'Прил3 доходы'!Область_печати</vt:lpstr>
      <vt:lpstr>'Прил5 Безвозм '!Область_печати</vt:lpstr>
      <vt:lpstr>'список - ноябрь'!Область_печати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Общий отдел</cp:lastModifiedBy>
  <cp:lastPrinted>2018-11-01T06:59:54Z</cp:lastPrinted>
  <dcterms:created xsi:type="dcterms:W3CDTF">2015-10-21T06:37:27Z</dcterms:created>
  <dcterms:modified xsi:type="dcterms:W3CDTF">2018-11-01T07:00:44Z</dcterms:modified>
</cp:coreProperties>
</file>