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/>
  </bookViews>
  <sheets>
    <sheet name="Прил1 ист" sheetId="1" r:id="rId1"/>
    <sheet name="Прил2 ист" sheetId="14" r:id="rId2"/>
    <sheet name="Прил3 доходы" sheetId="3" r:id="rId3"/>
    <sheet name="Прил4 доходы" sheetId="15" r:id="rId4"/>
    <sheet name="Прил5 Безвозм " sheetId="5" r:id="rId5"/>
    <sheet name="Прил6 Безвозм" sheetId="16" r:id="rId6"/>
    <sheet name="список февраль 2021" sheetId="19" r:id="rId7"/>
  </sheets>
  <definedNames>
    <definedName name="_xlnm.Print_Titles" localSheetId="2">'Прил3 доходы'!$16:$16</definedName>
    <definedName name="_xlnm.Print_Titles" localSheetId="3">'Прил4 доходы'!$17:$18</definedName>
    <definedName name="_xlnm.Print_Titles" localSheetId="4">'Прил5 Безвозм '!$15:$16</definedName>
    <definedName name="_xlnm.Print_Titles" localSheetId="5">'Прил6 Безвозм'!$15:$17</definedName>
    <definedName name="_xlnm.Print_Area" localSheetId="2">'Прил3 доходы'!$A$1:$C$79</definedName>
    <definedName name="_xlnm.Print_Area" localSheetId="3">'Прил4 доходы'!$A$1:$D$80</definedName>
    <definedName name="_xlnm.Print_Area" localSheetId="6">'список февраль 2021'!$A$1:$H$17</definedName>
  </definedNames>
  <calcPr calcId="114210" fullCalcOnLoad="1"/>
</workbook>
</file>

<file path=xl/calcChain.xml><?xml version="1.0" encoding="utf-8"?>
<calcChain xmlns="http://schemas.openxmlformats.org/spreadsheetml/2006/main">
  <c r="D24" i="16"/>
  <c r="C29"/>
  <c r="C78" i="3"/>
  <c r="G16" i="19"/>
  <c r="G17"/>
  <c r="F16"/>
  <c r="E16"/>
  <c r="A13"/>
  <c r="A14"/>
  <c r="A15"/>
  <c r="F11"/>
  <c r="F17"/>
  <c r="E11"/>
  <c r="E17"/>
  <c r="D22" i="16"/>
  <c r="D21"/>
  <c r="C22"/>
  <c r="C21"/>
  <c r="C76" i="15"/>
  <c r="C21" i="5"/>
  <c r="C20"/>
  <c r="C74" i="3"/>
  <c r="D76" i="15"/>
  <c r="D32"/>
  <c r="D30"/>
  <c r="D28"/>
  <c r="C32"/>
  <c r="C30"/>
  <c r="C22"/>
  <c r="D54" i="16"/>
  <c r="C54"/>
  <c r="D53"/>
  <c r="D52"/>
  <c r="C53"/>
  <c r="C52"/>
  <c r="D49"/>
  <c r="C49"/>
  <c r="C48"/>
  <c r="C45"/>
  <c r="D48"/>
  <c r="D46"/>
  <c r="C46"/>
  <c r="D45"/>
  <c r="D43"/>
  <c r="C43"/>
  <c r="C40"/>
  <c r="C78" i="15"/>
  <c r="D41" i="16"/>
  <c r="D40"/>
  <c r="D78" i="15"/>
  <c r="C41" i="16"/>
  <c r="D30"/>
  <c r="D29"/>
  <c r="C30"/>
  <c r="D27"/>
  <c r="C27"/>
  <c r="D25"/>
  <c r="C25"/>
  <c r="D72" i="15"/>
  <c r="D71"/>
  <c r="D70"/>
  <c r="C72"/>
  <c r="C71"/>
  <c r="C70"/>
  <c r="D68"/>
  <c r="D67"/>
  <c r="C68"/>
  <c r="C67"/>
  <c r="D65"/>
  <c r="D64"/>
  <c r="D63"/>
  <c r="C65"/>
  <c r="C64"/>
  <c r="D61"/>
  <c r="C61"/>
  <c r="D60"/>
  <c r="C60"/>
  <c r="D57"/>
  <c r="D56"/>
  <c r="D55"/>
  <c r="C57"/>
  <c r="C56"/>
  <c r="C55"/>
  <c r="C54"/>
  <c r="D52"/>
  <c r="D51"/>
  <c r="D50"/>
  <c r="C52"/>
  <c r="C51"/>
  <c r="C50"/>
  <c r="D48"/>
  <c r="D47"/>
  <c r="C48"/>
  <c r="C47"/>
  <c r="D45"/>
  <c r="C45"/>
  <c r="D43"/>
  <c r="D42"/>
  <c r="C43"/>
  <c r="C42"/>
  <c r="D40"/>
  <c r="C40"/>
  <c r="D37"/>
  <c r="D36"/>
  <c r="C37"/>
  <c r="C36"/>
  <c r="D34"/>
  <c r="D27"/>
  <c r="D26"/>
  <c r="C34"/>
  <c r="C28"/>
  <c r="D22"/>
  <c r="D21"/>
  <c r="C21"/>
  <c r="D28" i="14"/>
  <c r="C28"/>
  <c r="C31" i="5"/>
  <c r="C63" i="15"/>
  <c r="D79"/>
  <c r="C79"/>
  <c r="C27"/>
  <c r="C26"/>
  <c r="C24" i="16"/>
  <c r="C77" i="15"/>
  <c r="D20" i="16"/>
  <c r="D39" i="15"/>
  <c r="D54"/>
  <c r="C39"/>
  <c r="C20"/>
  <c r="C26" i="5"/>
  <c r="C75" i="15"/>
  <c r="C74"/>
  <c r="C80"/>
  <c r="C27" i="14"/>
  <c r="C26"/>
  <c r="C25"/>
  <c r="C24"/>
  <c r="C20" i="16"/>
  <c r="C19"/>
  <c r="D19"/>
  <c r="D77" i="15"/>
  <c r="D20"/>
  <c r="D75"/>
  <c r="D74"/>
  <c r="D80"/>
  <c r="D27" i="14"/>
  <c r="D26"/>
  <c r="D25"/>
  <c r="D24"/>
  <c r="C28" i="3"/>
  <c r="C28" i="5"/>
  <c r="C45"/>
  <c r="C70" i="3"/>
  <c r="C69"/>
  <c r="C68"/>
  <c r="C32"/>
  <c r="C30"/>
  <c r="C26"/>
  <c r="C50" i="5"/>
  <c r="C49"/>
  <c r="C48"/>
  <c r="C44"/>
  <c r="C42"/>
  <c r="C39"/>
  <c r="C37"/>
  <c r="C30"/>
  <c r="C24"/>
  <c r="C23"/>
  <c r="C75" i="3"/>
  <c r="C36" i="5"/>
  <c r="C76" i="3"/>
  <c r="C41" i="5"/>
  <c r="C77" i="3"/>
  <c r="C73"/>
  <c r="C72"/>
  <c r="C19" i="5"/>
  <c r="C18"/>
  <c r="C66" i="3"/>
  <c r="C65"/>
  <c r="C63"/>
  <c r="C62"/>
  <c r="C59"/>
  <c r="C58"/>
  <c r="C55"/>
  <c r="C54"/>
  <c r="C53"/>
  <c r="C50"/>
  <c r="C49"/>
  <c r="C48"/>
  <c r="C46"/>
  <c r="C45"/>
  <c r="C43"/>
  <c r="C41"/>
  <c r="C38"/>
  <c r="C35"/>
  <c r="C34"/>
  <c r="C25"/>
  <c r="C20"/>
  <c r="C19"/>
  <c r="C24"/>
  <c r="C61"/>
  <c r="C40"/>
  <c r="C37"/>
  <c r="C52"/>
  <c r="C18"/>
  <c r="C79"/>
  <c r="C28" i="1"/>
  <c r="C29"/>
  <c r="C27"/>
  <c r="C26"/>
  <c r="C25"/>
</calcChain>
</file>

<file path=xl/sharedStrings.xml><?xml version="1.0" encoding="utf-8"?>
<sst xmlns="http://schemas.openxmlformats.org/spreadsheetml/2006/main" count="544" uniqueCount="259">
  <si>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</si>
  <si>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</si>
  <si>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</si>
  <si>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</si>
  <si>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</si>
  <si>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</si>
  <si>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</si>
  <si>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</si>
  <si>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</si>
  <si>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</si>
  <si>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</si>
  <si>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</si>
  <si>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</si>
  <si>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</si>
  <si>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</si>
  <si>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</si>
  <si>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</si>
  <si>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</si>
  <si>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</si>
  <si>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</si>
  <si>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</si>
  <si>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</si>
  <si>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</si>
  <si>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</si>
  <si>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Приложение 3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</si>
  <si>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</si>
  <si>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</si>
  <si>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</si>
  <si>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</si>
  <si>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</si>
  <si>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</si>
  <si>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</si>
  <si>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</si>
  <si>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</si>
  <si>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</si>
  <si>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</si>
  <si>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</si>
  <si>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</si>
  <si>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</si>
  <si>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</si>
  <si>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</si>
  <si>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</si>
  <si>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</si>
  <si>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</si>
  <si>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</si>
  <si>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</si>
  <si>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</si>
  <si>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</si>
  <si>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</si>
  <si>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</si>
  <si>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</si>
  <si>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</si>
  <si>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</si>
  <si>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</si>
  <si>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</si>
  <si>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</si>
  <si>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</si>
  <si>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</si>
  <si>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</si>
  <si>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</si>
  <si>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</si>
  <si>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</si>
  <si>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</si>
  <si>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</si>
  <si>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</si>
  <si>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</si>
  <si>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</si>
  <si>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</si>
  <si>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</si>
  <si>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</si>
  <si>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</si>
  <si>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</si>
  <si>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</si>
  <si>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</si>
  <si>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</si>
  <si>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</si>
  <si>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</si>
  <si>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</si>
  <si>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</si>
  <si>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</si>
  <si>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</si>
  <si>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</si>
  <si>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</si>
  <si>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</si>
  <si>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</si>
  <si>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</si>
  <si>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</si>
  <si>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</si>
  <si>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</si>
  <si>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</si>
  <si>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</si>
  <si>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</si>
  <si>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</si>
  <si>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</si>
  <si>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</si>
  <si>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</si>
  <si>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</si>
  <si>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</si>
  <si>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</si>
  <si>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</si>
  <si>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</si>
  <si>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</si>
  <si>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</si>
  <si>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</si>
  <si>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</si>
  <si>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</si>
  <si>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</si>
  <si>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</si>
  <si>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</si>
  <si>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</si>
  <si>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</si>
  <si>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</si>
  <si>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</si>
  <si>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</si>
  <si>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</si>
  <si>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</si>
  <si>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</si>
  <si>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</si>
  <si>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</si>
  <si>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</si>
  <si>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</si>
  <si>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</si>
  <si>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</si>
  <si>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</si>
  <si>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</si>
  <si>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</si>
  <si>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</si>
  <si>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</si>
  <si>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</si>
  <si>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</si>
  <si>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</si>
  <si>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</si>
  <si>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</si>
  <si>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</si>
  <si>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</si>
  <si>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</si>
  <si>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</si>
  <si>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</si>
  <si>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</si>
  <si>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</si>
  <si>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</si>
  <si>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</si>
  <si>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</si>
  <si>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</si>
  <si>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</si>
  <si>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</si>
  <si>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</si>
  <si>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</si>
  <si>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</si>
  <si>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</si>
  <si>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</si>
  <si>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</si>
  <si>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</si>
  <si>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</si>
  <si>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</si>
  <si>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000 2 18 00000 00 0000 000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</si>
  <si>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</si>
  <si>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</si>
  <si>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</si>
  <si>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</si>
  <si>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</si>
  <si>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</si>
  <si>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</si>
  <si>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</si>
  <si>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</si>
  <si>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000 2 02 49999 10 0102 150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</si>
  <si>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</si>
  <si>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000 2 02 49999 10 0105 150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</si>
  <si>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</si>
  <si>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</si>
  <si>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</si>
  <si>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</si>
  <si>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</si>
  <si>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</si>
  <si>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</si>
  <si>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</si>
  <si>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</si>
  <si>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</si>
  <si>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</si>
  <si>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</si>
  <si>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</si>
  <si>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</si>
  <si>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000 2 02 29999 10 0000 150</t>
  </si>
  <si>
    <t>000 2 02 20302 10 0000 150</t>
  </si>
  <si>
    <t>000 2 02 20302 00 0000 150</t>
  </si>
  <si>
    <t xml:space="preserve">000 1 14 06025 10 0000 430
</t>
  </si>
  <si>
    <t>000 1 14 06020 00 0000 430</t>
  </si>
  <si>
    <t>Доходы от продажи земельных  участков,  государственная собственность на  которые  разграничена  (за  исключением земельных участков бюджетных  и автономных учреждений)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</si>
  <si>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</si>
  <si>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000 1 14 06000 00 0000 430</t>
  </si>
  <si>
    <t xml:space="preserve">Доходы от продажи земельных участков, находящихся в государственной и  муниципальной собственности </t>
  </si>
  <si>
    <t>Доходы от продажи материальных и нематериальных активов</t>
  </si>
  <si>
    <t>000 1 14 00000 00 0000 000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</si>
  <si>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</si>
  <si>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</si>
  <si>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</si>
  <si>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</si>
  <si>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</si>
  <si>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</si>
  <si>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</si>
  <si>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Приложение 2</t>
  </si>
  <si>
    <t>внутреннего финансирования дефицита бюджета муниципального</t>
  </si>
  <si>
    <t xml:space="preserve">образования Кусинское сельское поселение  Киришского муниципального района </t>
  </si>
  <si>
    <t xml:space="preserve">Код </t>
  </si>
  <si>
    <t>Сумма                       (тысяч рублей)</t>
  </si>
  <si>
    <t>2022 год</t>
  </si>
  <si>
    <t>Приложение 4</t>
  </si>
  <si>
    <t xml:space="preserve"> Субсидии бюджетам  муниципальных  образований    на    обеспечение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</si>
  <si>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 xml:space="preserve"> Субсидии    бюджетам    сельских поселений     на     обеспечение 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</si>
  <si>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>Приложение 6</t>
  </si>
  <si>
    <t xml:space="preserve">Код бюджетной классификации 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</si>
  <si>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</si>
  <si>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</si>
  <si>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</si>
  <si>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Прочие субсидии бюджетам городских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</si>
  <si>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</si>
  <si>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Обеспечение устойчивого сокращения непригодного для проживания жилого фонда</t>
  </si>
  <si>
    <t>2 02 20216 10 0000 150</t>
  </si>
  <si>
    <t>2 02 29999 10 0000 150</t>
  </si>
  <si>
    <t>2 18 60010 10 0000 150</t>
  </si>
  <si>
    <t>Ленинградской области на плановый период 2022-2023 годов</t>
  </si>
  <si>
    <t>Ленинградской области на 2021 год</t>
  </si>
  <si>
    <t>на 2021 год</t>
  </si>
  <si>
    <t>на плановый период 2022-2023 годов</t>
  </si>
  <si>
    <t>2023 год</t>
  </si>
  <si>
    <t>на  2021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</si>
  <si>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</si>
  <si>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</si>
  <si>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</si>
  <si>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</si>
  <si>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</si>
  <si>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</si>
  <si>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</si>
  <si>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</si>
  <si>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</si>
  <si>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</si>
  <si>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№ п/п</t>
  </si>
  <si>
    <t>Наименование главного администратора доходов</t>
  </si>
  <si>
    <t>Наименование источника доходов</t>
  </si>
  <si>
    <t>Основание изменений</t>
  </si>
  <si>
    <t>Сумма  (рублей)</t>
  </si>
  <si>
    <t>Администрация МО  Кусинское сельское поселение Киришского муниципального района Ленинградской области</t>
  </si>
  <si>
    <t>ВСЕГО НАЛОГОВЫЕ И НЕНАЛОГОВЫЕ ДОХОДЫ</t>
  </si>
  <si>
    <t>Прочие субсидии бюджетам сельских поселений на мероприятия по созданию мест (площадок) накопления твердых коммунальных отходов</t>
  </si>
  <si>
    <t>ВСЕГО БЕЗВОЗМЕЗДНЫЕ ПОСТУПЛЕНИЯ</t>
  </si>
  <si>
    <t>ИТОГО</t>
  </si>
  <si>
    <t xml:space="preserve"> 2 02 35118 10 0000 150</t>
  </si>
  <si>
    <t>2021 год</t>
  </si>
  <si>
    <t>Уведомление № 4065 от 26.12.2020 г. от Комитета правопорядка и безопасности Лениградской области</t>
  </si>
  <si>
    <t>Уведомление № 502 от 25.12.2020 от Комитета по дорожному хозяйству Ленинградской области</t>
  </si>
  <si>
    <t>Уведомление № 2463 от 26.12.2020 г. от Комитета Ленинградской области по обращению с отходами</t>
  </si>
  <si>
    <t>Возврат остатков ИМТ на осуществление части полномочий</t>
  </si>
  <si>
    <t>в редакции к решению совета депутатов</t>
  </si>
  <si>
    <t xml:space="preserve">от 09.12.2020 № 16/98 </t>
  </si>
  <si>
    <t>Справочная информация по вносимым изменениям в доходную часть бюджета  муниципального образования Кусинское сельское поселение Киришского муниципального района Ленинградской области на 2021 год и плановый период 2022 и 2023 годов, вносимые на рассмотрение совета депутатов муниципального образования Кусинское сельское поселение Киришского муниципального района Ленинградской области</t>
  </si>
  <si>
    <t>от 10.02.2021  № 17/108</t>
  </si>
  <si>
    <t>от  10.02.2021 № 17/108</t>
  </si>
  <si>
    <t>от  10.02.2021  № 17/108</t>
  </si>
  <si>
    <t>от 10.02.2021 № 17/108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</si>
</sst>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8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5" fillId="0" borderId="0"/>
    <xf numFmtId="0" fontId="6" fillId="0" borderId="0"/>
    <xf numFmtId="0" fontId="27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12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1" xfId="1" applyFont="1" applyBorder="1"/>
    <xf numFmtId="0" fontId="1" fillId="0" borderId="1" xfId="1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2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justify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1" fillId="0" borderId="0" xfId="20" applyFont="1"/>
    <xf numFmtId="0" fontId="5" fillId="0" borderId="0" xfId="20"/>
    <xf numFmtId="0" fontId="1" fillId="0" borderId="0" xfId="20" applyFont="1" applyAlignment="1">
      <alignment horizontal="center"/>
    </xf>
    <xf numFmtId="0" fontId="3" fillId="0" borderId="2" xfId="20" applyFont="1" applyBorder="1" applyAlignment="1">
      <alignment horizontal="center" vertical="top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top"/>
    </xf>
    <xf numFmtId="0" fontId="3" fillId="0" borderId="3" xfId="20" applyFont="1" applyBorder="1" applyAlignment="1">
      <alignment horizontal="center" vertical="center"/>
    </xf>
    <xf numFmtId="0" fontId="1" fillId="0" borderId="1" xfId="20" applyFont="1" applyBorder="1" applyAlignment="1">
      <alignment horizontal="center" vertical="top"/>
    </xf>
    <xf numFmtId="0" fontId="3" fillId="0" borderId="1" xfId="20" applyFont="1" applyBorder="1"/>
    <xf numFmtId="0" fontId="3" fillId="0" borderId="1" xfId="20" applyFont="1" applyBorder="1" applyAlignment="1">
      <alignment wrapText="1"/>
    </xf>
    <xf numFmtId="0" fontId="3" fillId="0" borderId="1" xfId="20" applyFont="1" applyBorder="1" applyAlignment="1">
      <alignment horizontal="justify" wrapText="1"/>
    </xf>
    <xf numFmtId="0" fontId="3" fillId="0" borderId="4" xfId="1" applyFont="1" applyBorder="1" applyAlignment="1">
      <alignment horizontal="justify"/>
    </xf>
    <xf numFmtId="2" fontId="5" fillId="0" borderId="0" xfId="20" applyNumberFormat="1"/>
    <xf numFmtId="0" fontId="3" fillId="0" borderId="1" xfId="20" applyFont="1" applyBorder="1" applyAlignment="1">
      <alignment horizontal="justify"/>
    </xf>
    <xf numFmtId="0" fontId="1" fillId="0" borderId="1" xfId="1" applyFont="1" applyFill="1" applyBorder="1" applyAlignment="1">
      <alignment horizontal="justify" wrapText="1"/>
    </xf>
    <xf numFmtId="0" fontId="1" fillId="0" borderId="1" xfId="20" applyFont="1" applyBorder="1"/>
    <xf numFmtId="0" fontId="1" fillId="0" borderId="1" xfId="20" applyFont="1" applyFill="1" applyBorder="1" applyAlignment="1">
      <alignment horizontal="justify"/>
    </xf>
    <xf numFmtId="0" fontId="1" fillId="0" borderId="1" xfId="20" applyFont="1" applyBorder="1" applyAlignment="1">
      <alignment horizontal="justify" wrapText="1"/>
    </xf>
    <xf numFmtId="0" fontId="1" fillId="0" borderId="0" xfId="20" applyFont="1" applyAlignment="1">
      <alignment horizontal="right"/>
    </xf>
    <xf numFmtId="0" fontId="1" fillId="2" borderId="1" xfId="20" applyFont="1" applyFill="1" applyBorder="1" applyAlignment="1">
      <alignment horizontal="justify"/>
    </xf>
    <xf numFmtId="0" fontId="3" fillId="0" borderId="1" xfId="0" applyFont="1" applyBorder="1" applyAlignment="1">
      <alignment horizontal="left"/>
    </xf>
    <xf numFmtId="0" fontId="14" fillId="0" borderId="0" xfId="0" applyFont="1"/>
    <xf numFmtId="2" fontId="14" fillId="0" borderId="0" xfId="0" applyNumberFormat="1" applyFont="1"/>
    <xf numFmtId="0" fontId="1" fillId="0" borderId="0" xfId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2" fontId="1" fillId="0" borderId="1" xfId="20" applyNumberFormat="1" applyFont="1" applyBorder="1" applyAlignment="1">
      <alignment horizontal="right"/>
    </xf>
    <xf numFmtId="2" fontId="3" fillId="0" borderId="1" xfId="20" applyNumberFormat="1" applyFont="1" applyBorder="1" applyAlignment="1">
      <alignment horizontal="right"/>
    </xf>
    <xf numFmtId="0" fontId="8" fillId="0" borderId="0" xfId="20" applyFont="1"/>
    <xf numFmtId="2" fontId="1" fillId="2" borderId="1" xfId="20" applyNumberFormat="1" applyFont="1" applyFill="1" applyBorder="1" applyAlignment="1">
      <alignment horizontal="right"/>
    </xf>
    <xf numFmtId="2" fontId="1" fillId="0" borderId="1" xfId="2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1" fillId="0" borderId="1" xfId="20" applyFont="1" applyFill="1" applyBorder="1"/>
    <xf numFmtId="0" fontId="1" fillId="0" borderId="1" xfId="19" applyNumberFormat="1" applyFont="1" applyFill="1" applyBorder="1" applyAlignment="1">
      <alignment horizontal="justify"/>
    </xf>
    <xf numFmtId="0" fontId="1" fillId="2" borderId="1" xfId="20" applyFont="1" applyFill="1" applyBorder="1"/>
    <xf numFmtId="0" fontId="3" fillId="0" borderId="4" xfId="0" applyFont="1" applyBorder="1" applyAlignment="1">
      <alignment horizontal="justify"/>
    </xf>
    <xf numFmtId="0" fontId="0" fillId="0" borderId="0" xfId="0" applyAlignment="1"/>
    <xf numFmtId="0" fontId="3" fillId="0" borderId="1" xfId="0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9" fillId="2" borderId="1" xfId="20" applyFont="1" applyFill="1" applyBorder="1" applyAlignment="1">
      <alignment horizontal="justify"/>
    </xf>
    <xf numFmtId="0" fontId="7" fillId="2" borderId="1" xfId="20" applyFont="1" applyFill="1" applyBorder="1" applyAlignment="1">
      <alignment horizontal="justify"/>
    </xf>
    <xf numFmtId="0" fontId="7" fillId="2" borderId="1" xfId="20" applyFont="1" applyFill="1" applyBorder="1" applyAlignment="1">
      <alignment horizontal="justify" vertical="justify" wrapText="1"/>
    </xf>
    <xf numFmtId="2" fontId="9" fillId="2" borderId="1" xfId="19" applyNumberFormat="1" applyFont="1" applyFill="1" applyBorder="1" applyAlignment="1">
      <alignment horizontal="right"/>
    </xf>
    <xf numFmtId="2" fontId="7" fillId="2" borderId="1" xfId="19" applyNumberFormat="1" applyFont="1" applyFill="1" applyBorder="1" applyAlignment="1">
      <alignment horizontal="right"/>
    </xf>
    <xf numFmtId="0" fontId="7" fillId="2" borderId="1" xfId="20" applyFont="1" applyFill="1" applyBorder="1"/>
    <xf numFmtId="0" fontId="7" fillId="3" borderId="1" xfId="20" applyFont="1" applyFill="1" applyBorder="1"/>
    <xf numFmtId="0" fontId="7" fillId="3" borderId="1" xfId="20" applyFont="1" applyFill="1" applyBorder="1" applyAlignment="1">
      <alignment horizontal="justify"/>
    </xf>
    <xf numFmtId="0" fontId="7" fillId="2" borderId="1" xfId="1" applyFont="1" applyFill="1" applyBorder="1" applyAlignment="1">
      <alignment horizontal="justify" wrapText="1"/>
    </xf>
    <xf numFmtId="0" fontId="7" fillId="0" borderId="1" xfId="19" applyNumberFormat="1" applyFont="1" applyFill="1" applyBorder="1" applyAlignment="1">
      <alignment horizontal="justify"/>
    </xf>
    <xf numFmtId="0" fontId="7" fillId="2" borderId="1" xfId="20" applyFont="1" applyFill="1" applyBorder="1" applyAlignment="1">
      <alignment horizontal="justify" wrapText="1"/>
    </xf>
    <xf numFmtId="0" fontId="7" fillId="2" borderId="1" xfId="1" applyFont="1" applyFill="1" applyBorder="1" applyAlignment="1">
      <alignment horizontal="left" wrapText="1"/>
    </xf>
    <xf numFmtId="2" fontId="7" fillId="2" borderId="1" xfId="20" applyNumberFormat="1" applyFont="1" applyFill="1" applyBorder="1" applyAlignment="1">
      <alignment horizontal="right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justify"/>
    </xf>
    <xf numFmtId="0" fontId="9" fillId="2" borderId="1" xfId="1" applyNumberFormat="1" applyFont="1" applyFill="1" applyBorder="1" applyAlignment="1">
      <alignment horizontal="justify"/>
    </xf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justify"/>
    </xf>
    <xf numFmtId="0" fontId="9" fillId="2" borderId="1" xfId="20" applyFont="1" applyFill="1" applyBorder="1" applyAlignment="1">
      <alignment wrapText="1"/>
    </xf>
    <xf numFmtId="0" fontId="20" fillId="2" borderId="1" xfId="20" applyNumberFormat="1" applyFont="1" applyFill="1" applyBorder="1" applyAlignment="1">
      <alignment horizontal="justify" wrapText="1"/>
    </xf>
    <xf numFmtId="2" fontId="9" fillId="2" borderId="1" xfId="20" applyNumberFormat="1" applyFont="1" applyFill="1" applyBorder="1" applyAlignment="1">
      <alignment horizontal="right"/>
    </xf>
    <xf numFmtId="0" fontId="21" fillId="2" borderId="1" xfId="20" applyFont="1" applyFill="1" applyBorder="1" applyAlignment="1">
      <alignment horizontal="justify"/>
    </xf>
    <xf numFmtId="2" fontId="8" fillId="0" borderId="0" xfId="20" applyNumberFormat="1" applyFont="1"/>
    <xf numFmtId="0" fontId="9" fillId="2" borderId="1" xfId="20" applyFont="1" applyFill="1" applyBorder="1"/>
    <xf numFmtId="0" fontId="20" fillId="2" borderId="1" xfId="20" applyNumberFormat="1" applyFont="1" applyFill="1" applyBorder="1" applyAlignment="1">
      <alignment horizontal="justify"/>
    </xf>
    <xf numFmtId="0" fontId="7" fillId="2" borderId="1" xfId="20" applyFont="1" applyFill="1" applyBorder="1" applyAlignment="1">
      <alignment wrapText="1"/>
    </xf>
    <xf numFmtId="0" fontId="21" fillId="2" borderId="1" xfId="20" applyNumberFormat="1" applyFont="1" applyFill="1" applyBorder="1" applyAlignment="1">
      <alignment horizontal="justify"/>
    </xf>
    <xf numFmtId="0" fontId="9" fillId="2" borderId="1" xfId="20" applyFont="1" applyFill="1" applyBorder="1" applyAlignment="1">
      <alignment horizontal="justify" wrapText="1"/>
    </xf>
    <xf numFmtId="0" fontId="7" fillId="0" borderId="1" xfId="20" applyFont="1" applyBorder="1" applyAlignment="1">
      <alignment horizontal="right"/>
    </xf>
    <xf numFmtId="2" fontId="7" fillId="3" borderId="1" xfId="20" applyNumberFormat="1" applyFont="1" applyFill="1" applyBorder="1" applyAlignment="1">
      <alignment horizontal="right"/>
    </xf>
    <xf numFmtId="0" fontId="3" fillId="0" borderId="1" xfId="19" applyFont="1" applyBorder="1"/>
    <xf numFmtId="0" fontId="3" fillId="0" borderId="1" xfId="19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/>
    </xf>
    <xf numFmtId="0" fontId="3" fillId="0" borderId="1" xfId="23" applyFont="1" applyFill="1" applyBorder="1"/>
    <xf numFmtId="0" fontId="3" fillId="0" borderId="1" xfId="23" applyFont="1" applyFill="1" applyBorder="1" applyAlignment="1">
      <alignment horizontal="justify"/>
    </xf>
    <xf numFmtId="2" fontId="3" fillId="0" borderId="1" xfId="20" applyNumberFormat="1" applyFont="1" applyFill="1" applyBorder="1" applyAlignment="1">
      <alignment horizontal="right"/>
    </xf>
    <xf numFmtId="0" fontId="1" fillId="0" borderId="1" xfId="23" applyFont="1" applyFill="1" applyBorder="1"/>
    <xf numFmtId="0" fontId="1" fillId="0" borderId="1" xfId="23" applyFont="1" applyFill="1" applyBorder="1" applyAlignment="1">
      <alignment horizontal="justify"/>
    </xf>
    <xf numFmtId="0" fontId="3" fillId="0" borderId="1" xfId="21" applyFont="1" applyFill="1" applyBorder="1"/>
    <xf numFmtId="0" fontId="3" fillId="0" borderId="1" xfId="21" applyFont="1" applyFill="1" applyBorder="1" applyAlignment="1">
      <alignment horizontal="justify"/>
    </xf>
    <xf numFmtId="0" fontId="1" fillId="0" borderId="1" xfId="21" applyFont="1" applyFill="1" applyBorder="1"/>
    <xf numFmtId="0" fontId="1" fillId="0" borderId="1" xfId="21" applyFont="1" applyFill="1" applyBorder="1" applyAlignment="1">
      <alignment horizontal="justify"/>
    </xf>
    <xf numFmtId="0" fontId="1" fillId="0" borderId="1" xfId="20" applyFont="1" applyBorder="1" applyAlignment="1">
      <alignment horizontal="justify"/>
    </xf>
    <xf numFmtId="2" fontId="1" fillId="0" borderId="1" xfId="0" applyNumberFormat="1" applyFont="1" applyFill="1" applyBorder="1" applyAlignment="1">
      <alignment horizontal="right"/>
    </xf>
    <xf numFmtId="0" fontId="24" fillId="0" borderId="0" xfId="1" applyFont="1"/>
    <xf numFmtId="0" fontId="22" fillId="0" borderId="1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wrapText="1"/>
    </xf>
    <xf numFmtId="0" fontId="24" fillId="0" borderId="1" xfId="1" applyFont="1" applyBorder="1" applyAlignment="1">
      <alignment horizontal="justify" wrapText="1"/>
    </xf>
    <xf numFmtId="4" fontId="24" fillId="0" borderId="1" xfId="1" applyNumberFormat="1" applyFont="1" applyBorder="1" applyAlignment="1">
      <alignment horizontal="center"/>
    </xf>
    <xf numFmtId="0" fontId="24" fillId="2" borderId="1" xfId="1" applyFont="1" applyFill="1" applyBorder="1" applyAlignment="1">
      <alignment horizontal="justify" wrapText="1"/>
    </xf>
    <xf numFmtId="0" fontId="24" fillId="0" borderId="0" xfId="1" applyFont="1" applyAlignment="1">
      <alignment vertical="center"/>
    </xf>
    <xf numFmtId="4" fontId="24" fillId="2" borderId="1" xfId="27" applyNumberFormat="1" applyFont="1" applyFill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4" fillId="2" borderId="5" xfId="7" applyFont="1" applyFill="1" applyBorder="1" applyAlignment="1">
      <alignment horizontal="center"/>
    </xf>
    <xf numFmtId="0" fontId="22" fillId="2" borderId="5" xfId="7" applyFont="1" applyFill="1" applyBorder="1" applyAlignment="1">
      <alignment horizontal="left"/>
    </xf>
    <xf numFmtId="0" fontId="24" fillId="2" borderId="6" xfId="11" applyFont="1" applyFill="1" applyBorder="1" applyAlignment="1">
      <alignment horizontal="left"/>
    </xf>
    <xf numFmtId="0" fontId="24" fillId="2" borderId="4" xfId="11" applyFont="1" applyFill="1" applyBorder="1" applyAlignment="1">
      <alignment horizontal="left"/>
    </xf>
    <xf numFmtId="4" fontId="22" fillId="0" borderId="1" xfId="1" applyNumberFormat="1" applyFont="1" applyBorder="1" applyAlignment="1">
      <alignment horizontal="center" wrapText="1"/>
    </xf>
    <xf numFmtId="0" fontId="24" fillId="0" borderId="0" xfId="1" applyFont="1" applyAlignment="1">
      <alignment vertical="top"/>
    </xf>
    <xf numFmtId="0" fontId="12" fillId="2" borderId="1" xfId="20" applyFont="1" applyFill="1" applyBorder="1" applyAlignment="1">
      <alignment horizontal="justify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justify"/>
    </xf>
    <xf numFmtId="4" fontId="1" fillId="2" borderId="1" xfId="27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justify"/>
    </xf>
    <xf numFmtId="2" fontId="3" fillId="2" borderId="1" xfId="19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justify"/>
    </xf>
    <xf numFmtId="2" fontId="1" fillId="2" borderId="1" xfId="19" applyNumberFormat="1" applyFont="1" applyFill="1" applyBorder="1" applyAlignment="1">
      <alignment horizontal="right"/>
    </xf>
    <xf numFmtId="0" fontId="1" fillId="2" borderId="1" xfId="20" applyFont="1" applyFill="1" applyBorder="1" applyAlignment="1">
      <alignment horizontal="justify" wrapText="1"/>
    </xf>
    <xf numFmtId="0" fontId="3" fillId="2" borderId="1" xfId="20" applyFont="1" applyFill="1" applyBorder="1" applyAlignment="1">
      <alignment wrapText="1"/>
    </xf>
    <xf numFmtId="0" fontId="25" fillId="2" borderId="1" xfId="20" applyNumberFormat="1" applyFont="1" applyFill="1" applyBorder="1" applyAlignment="1">
      <alignment horizontal="justify" wrapText="1"/>
    </xf>
    <xf numFmtId="2" fontId="3" fillId="2" borderId="1" xfId="20" applyNumberFormat="1" applyFont="1" applyFill="1" applyBorder="1" applyAlignment="1">
      <alignment horizontal="right"/>
    </xf>
    <xf numFmtId="0" fontId="1" fillId="0" borderId="0" xfId="0" applyFont="1" applyAlignment="1"/>
    <xf numFmtId="0" fontId="26" fillId="0" borderId="1" xfId="0" applyFont="1" applyBorder="1" applyAlignment="1">
      <alignment wrapText="1"/>
    </xf>
    <xf numFmtId="2" fontId="1" fillId="0" borderId="1" xfId="20" applyNumberFormat="1" applyFont="1" applyBorder="1"/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1" xfId="12" applyFont="1" applyBorder="1" applyAlignment="1">
      <alignment horizontal="center" vertical="top" wrapText="1"/>
    </xf>
    <xf numFmtId="0" fontId="3" fillId="0" borderId="0" xfId="20" applyFont="1" applyAlignment="1">
      <alignment horizontal="center"/>
    </xf>
    <xf numFmtId="0" fontId="1" fillId="0" borderId="0" xfId="20" applyFont="1" applyAlignment="1"/>
    <xf numFmtId="0" fontId="3" fillId="0" borderId="2" xfId="20" applyFont="1" applyBorder="1" applyAlignment="1">
      <alignment horizontal="center" vertical="top"/>
    </xf>
    <xf numFmtId="0" fontId="3" fillId="0" borderId="3" xfId="20" applyFont="1" applyBorder="1" applyAlignment="1">
      <alignment horizontal="center" vertical="top"/>
    </xf>
    <xf numFmtId="0" fontId="3" fillId="0" borderId="2" xfId="20" applyFont="1" applyBorder="1" applyAlignment="1">
      <alignment horizontal="center" vertical="top" wrapText="1"/>
    </xf>
    <xf numFmtId="0" fontId="3" fillId="0" borderId="7" xfId="20" applyFont="1" applyBorder="1" applyAlignment="1">
      <alignment horizontal="center" vertical="top" wrapText="1"/>
    </xf>
    <xf numFmtId="0" fontId="3" fillId="0" borderId="3" xfId="20" applyFont="1" applyBorder="1" applyAlignment="1">
      <alignment horizontal="center" vertical="top" wrapText="1"/>
    </xf>
    <xf numFmtId="0" fontId="3" fillId="0" borderId="7" xfId="20" applyFont="1" applyBorder="1" applyAlignment="1">
      <alignment horizontal="center" vertical="top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22" fillId="2" borderId="5" xfId="7" applyFont="1" applyFill="1" applyBorder="1" applyAlignment="1">
      <alignment horizontal="left"/>
    </xf>
    <xf numFmtId="0" fontId="22" fillId="2" borderId="6" xfId="7" applyFont="1" applyFill="1" applyBorder="1" applyAlignment="1">
      <alignment horizontal="left"/>
    </xf>
    <xf numFmtId="0" fontId="22" fillId="2" borderId="4" xfId="7" applyFont="1" applyFill="1" applyBorder="1" applyAlignment="1">
      <alignment horizontal="left"/>
    </xf>
    <xf numFmtId="0" fontId="22" fillId="0" borderId="10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  <xf numFmtId="0" fontId="23" fillId="0" borderId="0" xfId="1" applyFont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1" xfId="1" applyFont="1" applyBorder="1" applyAlignment="1">
      <alignment horizontal="center" vertical="top" wrapText="1"/>
    </xf>
  </cellXfs>
  <cellStyles count="32">
    <cellStyle name="Обычный" xfId="0" builtinId="0"/>
    <cellStyle name="Обычный 2" xfId="1"/>
    <cellStyle name="Обычный 2 4" xfId="2"/>
    <cellStyle name="Обычный 2 4 2" xfId="3"/>
    <cellStyle name="Обычный 2 4 2 2" xfId="4"/>
    <cellStyle name="Обычный 2 4 2 2 5 2 2" xfId="5"/>
    <cellStyle name="Обычный 2 4 2 2 5 2 2 2" xfId="6"/>
    <cellStyle name="Обычный 2 4 2 2 5 2 2 2 2" xfId="7"/>
    <cellStyle name="Обычный 2 4 2 2 5 2 2 3" xfId="8"/>
    <cellStyle name="Обычный 2 4 3" xfId="9"/>
    <cellStyle name="Обычный 2 4 4" xfId="10"/>
    <cellStyle name="Обычный 2 5" xfId="11"/>
    <cellStyle name="Обычный 3" xfId="12"/>
    <cellStyle name="Обычный 3 2" xfId="13"/>
    <cellStyle name="Обычный 3 2 2" xfId="14"/>
    <cellStyle name="Обычный 3 2 3" xfId="15"/>
    <cellStyle name="Обычный 3 3" xfId="16"/>
    <cellStyle name="Обычный 4" xfId="17"/>
    <cellStyle name="Обычный 4 2" xfId="18"/>
    <cellStyle name="Обычный 5" xfId="19"/>
    <cellStyle name="Обычный 5 2" xfId="20"/>
    <cellStyle name="Обычный 6" xfId="21"/>
    <cellStyle name="Обычный 6 2" xfId="22"/>
    <cellStyle name="Обычный 6 3" xfId="23"/>
    <cellStyle name="Обычный 7" xfId="24"/>
    <cellStyle name="Обычный 7 2" xfId="25"/>
    <cellStyle name="Обычный 8" xfId="26"/>
    <cellStyle name="Обычный 8 2" xfId="27"/>
    <cellStyle name="Финансовый 2" xfId="28"/>
    <cellStyle name="Финансовый 2 2" xfId="29"/>
    <cellStyle name="Финансовый 3" xfId="30"/>
    <cellStyle name="Финансовый 3 2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5"/>
  <sheetViews>
    <sheetView tabSelected="1" workbookViewId="0">
      <selection activeCell="B3" sqref="B3:C3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90" t="s">
        <v>0</v>
      </c>
      <c r="C1" s="190"/>
    </row>
    <row r="2" spans="1:5" ht="15.75">
      <c r="A2" s="1"/>
      <c r="B2" s="190" t="s">
        <v>1</v>
      </c>
      <c r="C2" s="190"/>
    </row>
    <row r="3" spans="1:5" ht="15.75">
      <c r="A3" s="1"/>
      <c r="B3" s="190" t="s">
        <v>2</v>
      </c>
      <c r="C3" s="190"/>
    </row>
    <row r="4" spans="1:5" ht="15.75">
      <c r="A4" s="1"/>
      <c r="B4" s="190" t="s">
        <v>3</v>
      </c>
      <c r="C4" s="190"/>
    </row>
    <row r="5" spans="1:5" ht="15.75">
      <c r="A5" s="1"/>
      <c r="B5" s="190" t="s">
        <v>4</v>
      </c>
      <c r="C5" s="190"/>
    </row>
    <row r="6" spans="1:5" ht="15.75">
      <c r="A6" s="1"/>
      <c r="B6" s="190" t="s">
        <v>5</v>
      </c>
      <c r="C6" s="190"/>
    </row>
    <row r="7" spans="1:5" ht="15.75">
      <c r="A7" s="1"/>
      <c r="B7" s="188" t="s">
        <v>253</v>
      </c>
      <c r="C7" s="188"/>
    </row>
    <row r="8" spans="1:5" ht="15.75">
      <c r="A8" s="1"/>
      <c r="B8" s="70"/>
      <c r="C8" s="70" t="s">
        <v>252</v>
      </c>
    </row>
    <row r="9" spans="1:5" ht="15.75">
      <c r="A9" s="1"/>
      <c r="B9" s="188" t="s">
        <v>255</v>
      </c>
      <c r="C9" s="188"/>
    </row>
    <row r="10" spans="1:5" ht="15.75">
      <c r="A10" s="1"/>
      <c r="B10" s="4"/>
      <c r="C10" s="4"/>
    </row>
    <row r="11" spans="1:5" ht="15.75">
      <c r="A11" s="1"/>
      <c r="B11" s="4"/>
      <c r="C11" s="4"/>
    </row>
    <row r="12" spans="1:5" ht="15.75">
      <c r="A12" s="1"/>
      <c r="B12" s="4"/>
      <c r="C12" s="4"/>
    </row>
    <row r="13" spans="1:5" ht="15.75">
      <c r="A13" s="1"/>
      <c r="B13" s="190"/>
      <c r="C13" s="190"/>
    </row>
    <row r="14" spans="1:5" ht="15.75">
      <c r="A14" s="1"/>
      <c r="B14" s="1"/>
      <c r="C14" s="1"/>
    </row>
    <row r="15" spans="1:5" ht="15.75">
      <c r="A15" s="189" t="s">
        <v>6</v>
      </c>
      <c r="B15" s="191"/>
      <c r="C15" s="191"/>
    </row>
    <row r="16" spans="1:5" ht="15.75">
      <c r="A16" s="187" t="s">
        <v>7</v>
      </c>
      <c r="B16" s="187"/>
      <c r="C16" s="187"/>
      <c r="D16" s="3"/>
      <c r="E16" s="3"/>
    </row>
    <row r="17" spans="1:6" ht="15.75">
      <c r="A17" s="187" t="s">
        <v>8</v>
      </c>
      <c r="B17" s="187"/>
      <c r="C17" s="187"/>
      <c r="D17" s="3"/>
      <c r="E17" s="3"/>
    </row>
    <row r="18" spans="1:6" ht="15.75">
      <c r="A18" s="189" t="s">
        <v>221</v>
      </c>
      <c r="B18" s="189"/>
      <c r="C18" s="189"/>
      <c r="D18" s="3"/>
      <c r="E18" s="3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15.75">
      <c r="A21" s="1"/>
      <c r="B21" s="1"/>
      <c r="C21" s="1"/>
    </row>
    <row r="22" spans="1:6" ht="15.75">
      <c r="A22" s="1"/>
      <c r="B22" s="1"/>
      <c r="C22" s="4"/>
    </row>
    <row r="23" spans="1:6" ht="36" customHeight="1">
      <c r="A23" s="11" t="s">
        <v>21</v>
      </c>
      <c r="B23" s="11" t="s">
        <v>22</v>
      </c>
      <c r="C23" s="11" t="s">
        <v>23</v>
      </c>
    </row>
    <row r="24" spans="1:6" ht="15.75">
      <c r="A24" s="10">
        <v>1</v>
      </c>
      <c r="B24" s="10">
        <v>2</v>
      </c>
      <c r="C24" s="10">
        <v>3</v>
      </c>
    </row>
    <row r="25" spans="1:6" ht="31.5">
      <c r="A25" s="5" t="s">
        <v>9</v>
      </c>
      <c r="B25" s="6" t="s">
        <v>10</v>
      </c>
      <c r="C25" s="12">
        <f>SUM(C26)</f>
        <v>1022.2499999999964</v>
      </c>
    </row>
    <row r="26" spans="1:6" ht="31.5">
      <c r="A26" s="7" t="s">
        <v>11</v>
      </c>
      <c r="B26" s="8" t="s">
        <v>12</v>
      </c>
      <c r="C26" s="13">
        <f>SUM(C29+C27)</f>
        <v>1022.2499999999964</v>
      </c>
    </row>
    <row r="27" spans="1:6" ht="31.5" customHeight="1">
      <c r="A27" s="5" t="s">
        <v>13</v>
      </c>
      <c r="B27" s="6" t="s">
        <v>14</v>
      </c>
      <c r="C27" s="12">
        <f>SUM(C28)</f>
        <v>-20596.920000000002</v>
      </c>
    </row>
    <row r="28" spans="1:6" ht="33.75" customHeight="1">
      <c r="A28" s="7" t="s">
        <v>15</v>
      </c>
      <c r="B28" s="8" t="s">
        <v>16</v>
      </c>
      <c r="C28" s="14">
        <f ca="1">-'Прил3 доходы'!C79</f>
        <v>-20596.920000000002</v>
      </c>
    </row>
    <row r="29" spans="1:6" ht="36" customHeight="1">
      <c r="A29" s="5" t="s">
        <v>17</v>
      </c>
      <c r="B29" s="6" t="s">
        <v>18</v>
      </c>
      <c r="C29" s="102">
        <f>SUM(C30)</f>
        <v>21619.17</v>
      </c>
    </row>
    <row r="30" spans="1:6" ht="33" customHeight="1">
      <c r="A30" s="7" t="s">
        <v>19</v>
      </c>
      <c r="B30" s="8" t="s">
        <v>20</v>
      </c>
      <c r="C30" s="155">
        <v>21619.17</v>
      </c>
      <c r="F30" s="9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</sheetData>
  <mergeCells count="13">
    <mergeCell ref="B13:C13"/>
    <mergeCell ref="A15:C15"/>
    <mergeCell ref="A16:C16"/>
    <mergeCell ref="A17:C17"/>
    <mergeCell ref="B7:C7"/>
    <mergeCell ref="B9:C9"/>
    <mergeCell ref="A18:C18"/>
    <mergeCell ref="B1:C1"/>
    <mergeCell ref="B2:C2"/>
    <mergeCell ref="B3:C3"/>
    <mergeCell ref="B4:C4"/>
    <mergeCell ref="B5:C5"/>
    <mergeCell ref="B6:C6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4"/>
  <sheetViews>
    <sheetView workbookViewId="0">
      <selection activeCell="B2" sqref="B2:D8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4" width="11.140625" style="2" customWidth="1"/>
    <col min="5" max="16384" width="9.140625" style="2"/>
  </cols>
  <sheetData>
    <row r="1" spans="1:5" ht="15.75">
      <c r="A1" s="184"/>
      <c r="B1" s="107"/>
      <c r="C1" s="190" t="s">
        <v>200</v>
      </c>
      <c r="D1" s="190"/>
    </row>
    <row r="2" spans="1:5" ht="15.75">
      <c r="A2" s="107"/>
      <c r="B2" s="190" t="s">
        <v>1</v>
      </c>
      <c r="C2" s="192"/>
      <c r="D2" s="192"/>
    </row>
    <row r="3" spans="1:5" ht="15.75">
      <c r="A3" s="107"/>
      <c r="B3" s="190" t="s">
        <v>2</v>
      </c>
      <c r="C3" s="192"/>
      <c r="D3" s="192"/>
    </row>
    <row r="4" spans="1:5" ht="15.75">
      <c r="A4" s="107"/>
      <c r="B4" s="190" t="s">
        <v>3</v>
      </c>
      <c r="C4" s="192"/>
      <c r="D4" s="192"/>
    </row>
    <row r="5" spans="1:5" ht="15.75">
      <c r="A5" s="107"/>
      <c r="B5" s="190" t="s">
        <v>4</v>
      </c>
      <c r="C5" s="192"/>
      <c r="D5" s="192"/>
    </row>
    <row r="6" spans="1:5" ht="15.75">
      <c r="A6" s="107"/>
      <c r="B6" s="190" t="s">
        <v>5</v>
      </c>
      <c r="C6" s="192"/>
      <c r="D6" s="192"/>
    </row>
    <row r="7" spans="1:5" ht="15.75">
      <c r="A7" s="107"/>
      <c r="B7" s="188" t="s">
        <v>253</v>
      </c>
      <c r="C7" s="192"/>
      <c r="D7" s="192"/>
    </row>
    <row r="8" spans="1:5" ht="15.75">
      <c r="A8" s="107"/>
      <c r="B8" s="107"/>
      <c r="C8" s="70"/>
      <c r="D8" s="70" t="s">
        <v>252</v>
      </c>
    </row>
    <row r="9" spans="1:5" ht="15.75">
      <c r="A9" s="107"/>
      <c r="B9" s="188" t="s">
        <v>256</v>
      </c>
      <c r="C9" s="192"/>
      <c r="D9" s="192"/>
    </row>
    <row r="10" spans="1:5">
      <c r="A10" s="107"/>
      <c r="B10" s="107"/>
      <c r="C10" s="107"/>
      <c r="D10" s="107"/>
    </row>
    <row r="11" spans="1:5">
      <c r="A11" s="107"/>
      <c r="B11" s="107"/>
      <c r="C11" s="107"/>
      <c r="D11" s="107"/>
    </row>
    <row r="12" spans="1:5">
      <c r="A12" s="107"/>
      <c r="B12" s="107"/>
      <c r="C12" s="107"/>
      <c r="D12" s="107"/>
    </row>
    <row r="13" spans="1:5" ht="15.75">
      <c r="A13" s="1"/>
      <c r="B13" s="1"/>
      <c r="C13" s="1"/>
    </row>
    <row r="14" spans="1:5" ht="15.75">
      <c r="A14" s="189" t="s">
        <v>6</v>
      </c>
      <c r="B14" s="189"/>
      <c r="C14" s="189"/>
      <c r="D14" s="192"/>
    </row>
    <row r="15" spans="1:5" ht="15.75">
      <c r="A15" s="187" t="s">
        <v>201</v>
      </c>
      <c r="B15" s="187"/>
      <c r="C15" s="187"/>
      <c r="D15" s="192"/>
      <c r="E15" s="3"/>
    </row>
    <row r="16" spans="1:5" ht="15.75">
      <c r="A16" s="187" t="s">
        <v>202</v>
      </c>
      <c r="B16" s="187"/>
      <c r="C16" s="187"/>
      <c r="D16" s="192"/>
      <c r="E16" s="3"/>
    </row>
    <row r="17" spans="1:6" ht="15.75">
      <c r="A17" s="189" t="s">
        <v>220</v>
      </c>
      <c r="B17" s="189"/>
      <c r="C17" s="189"/>
      <c r="D17" s="192"/>
      <c r="E17" s="3"/>
    </row>
    <row r="18" spans="1:6" ht="15.75">
      <c r="A18" s="1"/>
      <c r="B18" s="1"/>
      <c r="C18" s="1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52.5" customHeight="1">
      <c r="A21" s="193" t="s">
        <v>203</v>
      </c>
      <c r="B21" s="193" t="s">
        <v>22</v>
      </c>
      <c r="C21" s="193" t="s">
        <v>204</v>
      </c>
      <c r="D21" s="194"/>
    </row>
    <row r="22" spans="1:6" ht="20.25" customHeight="1">
      <c r="A22" s="194"/>
      <c r="B22" s="194"/>
      <c r="C22" s="108" t="s">
        <v>205</v>
      </c>
      <c r="D22" s="108" t="s">
        <v>224</v>
      </c>
    </row>
    <row r="23" spans="1:6" ht="15" customHeight="1">
      <c r="A23" s="15">
        <v>1</v>
      </c>
      <c r="B23" s="15">
        <v>2</v>
      </c>
      <c r="C23" s="15">
        <v>3</v>
      </c>
      <c r="D23" s="15">
        <v>4</v>
      </c>
    </row>
    <row r="24" spans="1:6" ht="31.5">
      <c r="A24" s="5" t="s">
        <v>9</v>
      </c>
      <c r="B24" s="6" t="s">
        <v>10</v>
      </c>
      <c r="C24" s="12">
        <f>SUM(C25)</f>
        <v>737</v>
      </c>
      <c r="D24" s="12">
        <f>SUM(D25)</f>
        <v>731</v>
      </c>
    </row>
    <row r="25" spans="1:6" ht="31.5">
      <c r="A25" s="7" t="s">
        <v>11</v>
      </c>
      <c r="B25" s="8" t="s">
        <v>12</v>
      </c>
      <c r="C25" s="13">
        <f>SUM(C28+C26)</f>
        <v>737</v>
      </c>
      <c r="D25" s="13">
        <f>SUM(D28+D26)</f>
        <v>731</v>
      </c>
    </row>
    <row r="26" spans="1:6" ht="31.5" customHeight="1">
      <c r="A26" s="5" t="s">
        <v>13</v>
      </c>
      <c r="B26" s="6" t="s">
        <v>14</v>
      </c>
      <c r="C26" s="12">
        <f>SUM(C27)</f>
        <v>-17127.61</v>
      </c>
      <c r="D26" s="12">
        <f>SUM(D27)</f>
        <v>-16580.82</v>
      </c>
    </row>
    <row r="27" spans="1:6" ht="33.75" customHeight="1">
      <c r="A27" s="7" t="s">
        <v>15</v>
      </c>
      <c r="B27" s="8" t="s">
        <v>16</v>
      </c>
      <c r="C27" s="14">
        <f ca="1">-'Прил4 доходы'!C80</f>
        <v>-17127.61</v>
      </c>
      <c r="D27" s="14">
        <f ca="1">-'Прил4 доходы'!D80</f>
        <v>-16580.82</v>
      </c>
    </row>
    <row r="28" spans="1:6" ht="36" customHeight="1">
      <c r="A28" s="5" t="s">
        <v>17</v>
      </c>
      <c r="B28" s="6" t="s">
        <v>18</v>
      </c>
      <c r="C28" s="102">
        <f>SUM(C29)</f>
        <v>17864.61</v>
      </c>
      <c r="D28" s="102">
        <f>SUM(D29)</f>
        <v>17311.82</v>
      </c>
    </row>
    <row r="29" spans="1:6" ht="33" customHeight="1">
      <c r="A29" s="7" t="s">
        <v>19</v>
      </c>
      <c r="B29" s="8" t="s">
        <v>20</v>
      </c>
      <c r="C29" s="155">
        <v>17864.61</v>
      </c>
      <c r="D29" s="155">
        <v>17311.82</v>
      </c>
      <c r="F29" s="9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</sheetData>
  <mergeCells count="15">
    <mergeCell ref="B5:D5"/>
    <mergeCell ref="B6:D6"/>
    <mergeCell ref="B7:D7"/>
    <mergeCell ref="B9:D9"/>
    <mergeCell ref="C1:D1"/>
    <mergeCell ref="B2:D2"/>
    <mergeCell ref="B4:D4"/>
    <mergeCell ref="B3:D3"/>
    <mergeCell ref="A15:D15"/>
    <mergeCell ref="A14:D14"/>
    <mergeCell ref="A16:D16"/>
    <mergeCell ref="A17:D17"/>
    <mergeCell ref="A21:A22"/>
    <mergeCell ref="B21:B22"/>
    <mergeCell ref="C21:D21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96"/>
  <sheetViews>
    <sheetView workbookViewId="0">
      <selection activeCell="B1" sqref="A1:C9"/>
    </sheetView>
  </sheetViews>
  <sheetFormatPr defaultRowHeight="12.75"/>
  <cols>
    <col min="1" max="1" width="27" customWidth="1"/>
    <col min="2" max="2" width="54.85546875" customWidth="1"/>
    <col min="3" max="3" width="16.42578125" style="35" customWidth="1"/>
    <col min="7" max="7" width="10.5703125" bestFit="1" customWidth="1"/>
  </cols>
  <sheetData>
    <row r="1" spans="1:3" ht="15.75">
      <c r="A1" s="107"/>
      <c r="B1" s="190" t="s">
        <v>24</v>
      </c>
      <c r="C1" s="190"/>
    </row>
    <row r="2" spans="1:3" ht="15.75">
      <c r="A2" s="190" t="s">
        <v>1</v>
      </c>
      <c r="B2" s="192"/>
      <c r="C2" s="192"/>
    </row>
    <row r="3" spans="1:3" ht="15.75">
      <c r="A3" s="190" t="s">
        <v>2</v>
      </c>
      <c r="B3" s="192"/>
      <c r="C3" s="192"/>
    </row>
    <row r="4" spans="1:3" ht="15.75">
      <c r="A4" s="190" t="s">
        <v>3</v>
      </c>
      <c r="B4" s="192"/>
      <c r="C4" s="192"/>
    </row>
    <row r="5" spans="1:3" ht="15.75">
      <c r="A5" s="190" t="s">
        <v>4</v>
      </c>
      <c r="B5" s="192"/>
      <c r="C5" s="192"/>
    </row>
    <row r="6" spans="1:3" ht="15.75">
      <c r="A6" s="190" t="s">
        <v>5</v>
      </c>
      <c r="B6" s="192"/>
      <c r="C6" s="192"/>
    </row>
    <row r="7" spans="1:3" ht="15.75">
      <c r="A7" s="188" t="s">
        <v>253</v>
      </c>
      <c r="B7" s="192"/>
      <c r="C7" s="192"/>
    </row>
    <row r="8" spans="1:3" ht="15.75">
      <c r="A8" s="107"/>
      <c r="B8" s="70"/>
      <c r="C8" s="70" t="s">
        <v>252</v>
      </c>
    </row>
    <row r="9" spans="1:3" ht="15.75">
      <c r="A9" s="188" t="s">
        <v>257</v>
      </c>
      <c r="B9" s="192"/>
      <c r="C9" s="192"/>
    </row>
    <row r="10" spans="1:3" ht="15.75">
      <c r="A10" s="1"/>
      <c r="B10" s="4"/>
      <c r="C10" s="4"/>
    </row>
    <row r="11" spans="1:3" ht="15.75">
      <c r="A11" s="189" t="s">
        <v>25</v>
      </c>
      <c r="B11" s="189"/>
      <c r="C11" s="189"/>
    </row>
    <row r="12" spans="1:3" ht="15.75">
      <c r="A12" s="189" t="s">
        <v>26</v>
      </c>
      <c r="B12" s="189"/>
      <c r="C12" s="189"/>
    </row>
    <row r="13" spans="1:3" ht="15.75">
      <c r="A13" s="189" t="s">
        <v>27</v>
      </c>
      <c r="B13" s="189"/>
      <c r="C13" s="189"/>
    </row>
    <row r="14" spans="1:3" ht="15.75">
      <c r="A14" s="189" t="s">
        <v>222</v>
      </c>
      <c r="B14" s="189"/>
      <c r="C14" s="189"/>
    </row>
    <row r="15" spans="1:3" ht="15.75">
      <c r="A15" s="16"/>
      <c r="B15" s="16"/>
      <c r="C15" s="16"/>
    </row>
    <row r="16" spans="1:3" ht="36.75" customHeight="1">
      <c r="A16" s="17" t="s">
        <v>28</v>
      </c>
      <c r="B16" s="18" t="s">
        <v>29</v>
      </c>
      <c r="C16" s="19" t="s">
        <v>30</v>
      </c>
    </row>
    <row r="17" spans="1:7" ht="15.75">
      <c r="A17" s="15">
        <v>1</v>
      </c>
      <c r="B17" s="15">
        <v>2</v>
      </c>
      <c r="C17" s="15">
        <v>3</v>
      </c>
    </row>
    <row r="18" spans="1:7" ht="15.75">
      <c r="A18" s="5" t="s">
        <v>31</v>
      </c>
      <c r="B18" s="20" t="s">
        <v>32</v>
      </c>
      <c r="C18" s="12">
        <f>C19+C24+C34+C37+C45+C48+C52+C61+C68</f>
        <v>11944.31</v>
      </c>
    </row>
    <row r="19" spans="1:7" ht="15.75">
      <c r="A19" s="5" t="s">
        <v>33</v>
      </c>
      <c r="B19" s="20" t="s">
        <v>34</v>
      </c>
      <c r="C19" s="12">
        <f>SUM(C20)</f>
        <v>1072</v>
      </c>
    </row>
    <row r="20" spans="1:7" ht="15.75">
      <c r="A20" s="5" t="s">
        <v>35</v>
      </c>
      <c r="B20" s="20" t="s">
        <v>36</v>
      </c>
      <c r="C20" s="12">
        <f>C21+C22+C23</f>
        <v>1072</v>
      </c>
    </row>
    <row r="21" spans="1:7" ht="93" customHeight="1">
      <c r="A21" s="7" t="s">
        <v>37</v>
      </c>
      <c r="B21" s="21" t="s">
        <v>38</v>
      </c>
      <c r="C21" s="13">
        <v>1061</v>
      </c>
    </row>
    <row r="22" spans="1:7" ht="141.75">
      <c r="A22" s="22" t="s">
        <v>39</v>
      </c>
      <c r="B22" s="23" t="s">
        <v>40</v>
      </c>
      <c r="C22" s="13">
        <v>2</v>
      </c>
    </row>
    <row r="23" spans="1:7" ht="64.5" customHeight="1">
      <c r="A23" s="7" t="s">
        <v>41</v>
      </c>
      <c r="B23" s="21" t="s">
        <v>42</v>
      </c>
      <c r="C23" s="13">
        <v>9</v>
      </c>
    </row>
    <row r="24" spans="1:7" ht="51.75" customHeight="1">
      <c r="A24" s="5" t="s">
        <v>43</v>
      </c>
      <c r="B24" s="24" t="s">
        <v>44</v>
      </c>
      <c r="C24" s="12">
        <f>C25</f>
        <v>885.45</v>
      </c>
    </row>
    <row r="25" spans="1:7" ht="57.75" customHeight="1">
      <c r="A25" s="5" t="s">
        <v>45</v>
      </c>
      <c r="B25" s="24" t="s">
        <v>46</v>
      </c>
      <c r="C25" s="12">
        <f>C26+C28+C30+C32</f>
        <v>885.45</v>
      </c>
    </row>
    <row r="26" spans="1:7" s="68" customFormat="1" ht="97.5" customHeight="1">
      <c r="A26" s="67" t="s">
        <v>47</v>
      </c>
      <c r="B26" s="24" t="s">
        <v>48</v>
      </c>
      <c r="C26" s="12">
        <f>C27</f>
        <v>382.45</v>
      </c>
      <c r="G26" s="69"/>
    </row>
    <row r="27" spans="1:7" ht="143.25" customHeight="1">
      <c r="A27" s="25" t="s">
        <v>175</v>
      </c>
      <c r="B27" s="21" t="s">
        <v>176</v>
      </c>
      <c r="C27" s="13">
        <v>382.45</v>
      </c>
      <c r="G27" s="26"/>
    </row>
    <row r="28" spans="1:7" s="68" customFormat="1" ht="113.25" customHeight="1">
      <c r="A28" s="67" t="s">
        <v>49</v>
      </c>
      <c r="B28" s="24" t="s">
        <v>50</v>
      </c>
      <c r="C28" s="12">
        <f>C29</f>
        <v>3</v>
      </c>
      <c r="G28" s="69"/>
    </row>
    <row r="29" spans="1:7" ht="164.25" customHeight="1">
      <c r="A29" s="25" t="s">
        <v>177</v>
      </c>
      <c r="B29" s="21" t="s">
        <v>178</v>
      </c>
      <c r="C29" s="13">
        <v>3</v>
      </c>
      <c r="G29" s="26"/>
    </row>
    <row r="30" spans="1:7" s="68" customFormat="1" ht="100.5" customHeight="1">
      <c r="A30" s="67" t="s">
        <v>51</v>
      </c>
      <c r="B30" s="24" t="s">
        <v>52</v>
      </c>
      <c r="C30" s="12">
        <f>C31</f>
        <v>500</v>
      </c>
      <c r="G30" s="69"/>
    </row>
    <row r="31" spans="1:7" ht="146.25" customHeight="1">
      <c r="A31" s="25" t="s">
        <v>179</v>
      </c>
      <c r="B31" s="21" t="s">
        <v>180</v>
      </c>
      <c r="C31" s="13">
        <v>500</v>
      </c>
      <c r="G31" s="26"/>
    </row>
    <row r="32" spans="1:7" s="68" customFormat="1" ht="99.75" hidden="1" customHeight="1">
      <c r="A32" s="77" t="s">
        <v>53</v>
      </c>
      <c r="B32" s="78" t="s">
        <v>54</v>
      </c>
      <c r="C32" s="71">
        <f>C33</f>
        <v>0</v>
      </c>
      <c r="G32" s="69"/>
    </row>
    <row r="33" spans="1:7" ht="144.75" hidden="1" customHeight="1">
      <c r="A33" s="79" t="s">
        <v>181</v>
      </c>
      <c r="B33" s="80" t="s">
        <v>229</v>
      </c>
      <c r="C33" s="72">
        <v>0</v>
      </c>
      <c r="G33" s="26"/>
    </row>
    <row r="34" spans="1:7" s="27" customFormat="1" ht="15.75" hidden="1">
      <c r="A34" s="81" t="s">
        <v>55</v>
      </c>
      <c r="B34" s="82" t="s">
        <v>56</v>
      </c>
      <c r="C34" s="73">
        <f>SUM(C35)</f>
        <v>0</v>
      </c>
    </row>
    <row r="35" spans="1:7" s="27" customFormat="1" ht="15.75" hidden="1">
      <c r="A35" s="83" t="s">
        <v>57</v>
      </c>
      <c r="B35" s="84" t="s">
        <v>58</v>
      </c>
      <c r="C35" s="74">
        <f>SUM(C36)</f>
        <v>0</v>
      </c>
    </row>
    <row r="36" spans="1:7" s="27" customFormat="1" ht="15.75" hidden="1">
      <c r="A36" s="83" t="s">
        <v>59</v>
      </c>
      <c r="B36" s="84" t="s">
        <v>58</v>
      </c>
      <c r="C36" s="74">
        <v>0</v>
      </c>
      <c r="E36" s="35"/>
    </row>
    <row r="37" spans="1:7" ht="15.75">
      <c r="A37" s="5" t="s">
        <v>60</v>
      </c>
      <c r="B37" s="24" t="s">
        <v>61</v>
      </c>
      <c r="C37" s="12">
        <f>C38+C40</f>
        <v>8041.9</v>
      </c>
    </row>
    <row r="38" spans="1:7" ht="15.75">
      <c r="A38" s="5" t="s">
        <v>62</v>
      </c>
      <c r="B38" s="24" t="s">
        <v>63</v>
      </c>
      <c r="C38" s="12">
        <f>SUM(C39)</f>
        <v>278.89999999999998</v>
      </c>
    </row>
    <row r="39" spans="1:7" ht="48" customHeight="1">
      <c r="A39" s="7" t="s">
        <v>64</v>
      </c>
      <c r="B39" s="21" t="s">
        <v>65</v>
      </c>
      <c r="C39" s="13">
        <v>278.89999999999998</v>
      </c>
    </row>
    <row r="40" spans="1:7" ht="15.75">
      <c r="A40" s="5" t="s">
        <v>66</v>
      </c>
      <c r="B40" s="24" t="s">
        <v>67</v>
      </c>
      <c r="C40" s="12">
        <f>C41+C43</f>
        <v>7763</v>
      </c>
    </row>
    <row r="41" spans="1:7" ht="15.75">
      <c r="A41" s="7" t="s">
        <v>68</v>
      </c>
      <c r="B41" s="24" t="s">
        <v>69</v>
      </c>
      <c r="C41" s="12">
        <f>C42</f>
        <v>3850</v>
      </c>
    </row>
    <row r="42" spans="1:7" ht="47.25">
      <c r="A42" s="7" t="s">
        <v>70</v>
      </c>
      <c r="B42" s="28" t="s">
        <v>71</v>
      </c>
      <c r="C42" s="13">
        <v>3850</v>
      </c>
    </row>
    <row r="43" spans="1:7" ht="15.75">
      <c r="A43" s="5" t="s">
        <v>72</v>
      </c>
      <c r="B43" s="24" t="s">
        <v>73</v>
      </c>
      <c r="C43" s="12">
        <f>C44</f>
        <v>3913</v>
      </c>
    </row>
    <row r="44" spans="1:7" ht="51.75" customHeight="1">
      <c r="A44" s="7" t="s">
        <v>74</v>
      </c>
      <c r="B44" s="28" t="s">
        <v>75</v>
      </c>
      <c r="C44" s="13">
        <v>3913</v>
      </c>
    </row>
    <row r="45" spans="1:7" ht="15.75">
      <c r="A45" s="5" t="s">
        <v>76</v>
      </c>
      <c r="B45" s="24" t="s">
        <v>77</v>
      </c>
      <c r="C45" s="12">
        <f>C46</f>
        <v>1.65</v>
      </c>
    </row>
    <row r="46" spans="1:7" ht="63">
      <c r="A46" s="5" t="s">
        <v>78</v>
      </c>
      <c r="B46" s="24" t="s">
        <v>79</v>
      </c>
      <c r="C46" s="12">
        <f>C47</f>
        <v>1.65</v>
      </c>
    </row>
    <row r="47" spans="1:7" ht="92.25" customHeight="1">
      <c r="A47" s="7" t="s">
        <v>80</v>
      </c>
      <c r="B47" s="21" t="s">
        <v>81</v>
      </c>
      <c r="C47" s="13">
        <v>1.65</v>
      </c>
    </row>
    <row r="48" spans="1:7" ht="31.5" hidden="1">
      <c r="A48" s="29" t="s">
        <v>82</v>
      </c>
      <c r="B48" s="30" t="s">
        <v>83</v>
      </c>
      <c r="C48" s="75">
        <f>C49</f>
        <v>0</v>
      </c>
    </row>
    <row r="49" spans="1:5" ht="15.75" hidden="1">
      <c r="A49" s="29" t="s">
        <v>84</v>
      </c>
      <c r="B49" s="30" t="s">
        <v>61</v>
      </c>
      <c r="C49" s="75">
        <f>C50</f>
        <v>0</v>
      </c>
    </row>
    <row r="50" spans="1:5" ht="31.5" hidden="1">
      <c r="A50" s="29" t="s">
        <v>85</v>
      </c>
      <c r="B50" s="30" t="s">
        <v>86</v>
      </c>
      <c r="C50" s="75">
        <f>C51</f>
        <v>0</v>
      </c>
    </row>
    <row r="51" spans="1:5" ht="47.25" hidden="1">
      <c r="A51" s="32" t="s">
        <v>87</v>
      </c>
      <c r="B51" s="28" t="s">
        <v>88</v>
      </c>
      <c r="C51" s="76">
        <v>0</v>
      </c>
    </row>
    <row r="52" spans="1:5" ht="47.25">
      <c r="A52" s="5" t="s">
        <v>89</v>
      </c>
      <c r="B52" s="24" t="s">
        <v>90</v>
      </c>
      <c r="C52" s="12">
        <f>SUM(C53+C58)</f>
        <v>1943.31</v>
      </c>
    </row>
    <row r="53" spans="1:5" ht="112.5" customHeight="1">
      <c r="A53" s="5" t="s">
        <v>91</v>
      </c>
      <c r="B53" s="24" t="s">
        <v>92</v>
      </c>
      <c r="C53" s="12">
        <f>C54</f>
        <v>1796.06</v>
      </c>
    </row>
    <row r="54" spans="1:5" ht="45" customHeight="1">
      <c r="A54" s="5" t="s">
        <v>93</v>
      </c>
      <c r="B54" s="24" t="s">
        <v>94</v>
      </c>
      <c r="C54" s="12">
        <f>C55</f>
        <v>1796.06</v>
      </c>
    </row>
    <row r="55" spans="1:5" ht="45.75" customHeight="1">
      <c r="A55" s="29" t="s">
        <v>95</v>
      </c>
      <c r="B55" s="30" t="s">
        <v>96</v>
      </c>
      <c r="C55" s="85">
        <f>C56+C57</f>
        <v>1796.06</v>
      </c>
      <c r="D55" s="31"/>
      <c r="E55" s="31"/>
    </row>
    <row r="56" spans="1:5" ht="78" customHeight="1">
      <c r="A56" s="32" t="s">
        <v>97</v>
      </c>
      <c r="B56" s="28" t="s">
        <v>98</v>
      </c>
      <c r="C56" s="14">
        <v>987</v>
      </c>
      <c r="D56" s="31"/>
      <c r="E56" s="31"/>
    </row>
    <row r="57" spans="1:5" s="35" customFormat="1" ht="63.75" customHeight="1">
      <c r="A57" s="32" t="s">
        <v>99</v>
      </c>
      <c r="B57" s="33" t="s">
        <v>100</v>
      </c>
      <c r="C57" s="14">
        <v>809.06</v>
      </c>
      <c r="D57" s="34"/>
      <c r="E57" s="34"/>
    </row>
    <row r="58" spans="1:5" ht="116.25" customHeight="1">
      <c r="A58" s="5" t="s">
        <v>101</v>
      </c>
      <c r="B58" s="24" t="s">
        <v>102</v>
      </c>
      <c r="C58" s="12">
        <f>SUM(C60)</f>
        <v>147.25</v>
      </c>
    </row>
    <row r="59" spans="1:5" ht="99.75" customHeight="1">
      <c r="A59" s="36" t="s">
        <v>103</v>
      </c>
      <c r="B59" s="30" t="s">
        <v>104</v>
      </c>
      <c r="C59" s="12">
        <f>C60</f>
        <v>147.25</v>
      </c>
    </row>
    <row r="60" spans="1:5" ht="101.25" customHeight="1">
      <c r="A60" s="7" t="s">
        <v>105</v>
      </c>
      <c r="B60" s="21" t="s">
        <v>106</v>
      </c>
      <c r="C60" s="13">
        <v>147.25</v>
      </c>
    </row>
    <row r="61" spans="1:5" s="27" customFormat="1" ht="31.5" hidden="1">
      <c r="A61" s="86" t="s">
        <v>107</v>
      </c>
      <c r="B61" s="87" t="s">
        <v>108</v>
      </c>
      <c r="C61" s="71">
        <f>C62+C65</f>
        <v>0</v>
      </c>
    </row>
    <row r="62" spans="1:5" s="27" customFormat="1" ht="15.75" hidden="1">
      <c r="A62" s="86" t="s">
        <v>109</v>
      </c>
      <c r="B62" s="87" t="s">
        <v>110</v>
      </c>
      <c r="C62" s="71">
        <f>C63</f>
        <v>0</v>
      </c>
    </row>
    <row r="63" spans="1:5" s="27" customFormat="1" ht="15.75" hidden="1">
      <c r="A63" s="88" t="s">
        <v>111</v>
      </c>
      <c r="B63" s="89" t="s">
        <v>112</v>
      </c>
      <c r="C63" s="72">
        <f>C64</f>
        <v>0</v>
      </c>
    </row>
    <row r="64" spans="1:5" s="27" customFormat="1" ht="33" hidden="1" customHeight="1">
      <c r="A64" s="90" t="s">
        <v>113</v>
      </c>
      <c r="B64" s="90" t="s">
        <v>114</v>
      </c>
      <c r="C64" s="72">
        <v>0</v>
      </c>
    </row>
    <row r="65" spans="1:3" s="27" customFormat="1" ht="15.75" hidden="1">
      <c r="A65" s="91" t="s">
        <v>115</v>
      </c>
      <c r="B65" s="92" t="s">
        <v>116</v>
      </c>
      <c r="C65" s="75">
        <f>C66</f>
        <v>0</v>
      </c>
    </row>
    <row r="66" spans="1:3" s="27" customFormat="1" ht="15.75" hidden="1">
      <c r="A66" s="93" t="s">
        <v>117</v>
      </c>
      <c r="B66" s="94" t="s">
        <v>118</v>
      </c>
      <c r="C66" s="76">
        <f>C67</f>
        <v>0</v>
      </c>
    </row>
    <row r="67" spans="1:3" s="27" customFormat="1" ht="33" hidden="1" customHeight="1">
      <c r="A67" s="94" t="s">
        <v>119</v>
      </c>
      <c r="B67" s="94" t="s">
        <v>120</v>
      </c>
      <c r="C67" s="76">
        <v>0</v>
      </c>
    </row>
    <row r="68" spans="1:3" s="27" customFormat="1" ht="33" hidden="1" customHeight="1">
      <c r="A68" s="92" t="s">
        <v>192</v>
      </c>
      <c r="B68" s="92" t="s">
        <v>191</v>
      </c>
      <c r="C68" s="75">
        <f>C69</f>
        <v>0</v>
      </c>
    </row>
    <row r="69" spans="1:3" s="27" customFormat="1" ht="57.75" hidden="1" customHeight="1">
      <c r="A69" s="92" t="s">
        <v>189</v>
      </c>
      <c r="B69" s="95" t="s">
        <v>190</v>
      </c>
      <c r="C69" s="75">
        <f>C70</f>
        <v>0</v>
      </c>
    </row>
    <row r="70" spans="1:3" s="27" customFormat="1" ht="63.75" hidden="1" customHeight="1">
      <c r="A70" s="92" t="s">
        <v>186</v>
      </c>
      <c r="B70" s="95" t="s">
        <v>187</v>
      </c>
      <c r="C70" s="75">
        <f>C71</f>
        <v>0</v>
      </c>
    </row>
    <row r="71" spans="1:3" s="27" customFormat="1" ht="63.75" hidden="1" customHeight="1">
      <c r="A71" s="96" t="s">
        <v>185</v>
      </c>
      <c r="B71" s="96" t="s">
        <v>188</v>
      </c>
      <c r="C71" s="76"/>
    </row>
    <row r="72" spans="1:3" s="27" customFormat="1" ht="15.75">
      <c r="A72" s="5" t="s">
        <v>121</v>
      </c>
      <c r="B72" s="20" t="s">
        <v>122</v>
      </c>
      <c r="C72" s="12">
        <f>C73+C78</f>
        <v>8652.6100000000024</v>
      </c>
    </row>
    <row r="73" spans="1:3" s="27" customFormat="1" ht="34.5" customHeight="1">
      <c r="A73" s="5" t="s">
        <v>123</v>
      </c>
      <c r="B73" s="24" t="s">
        <v>124</v>
      </c>
      <c r="C73" s="12">
        <f>C75+C76+C77+C74</f>
        <v>8539.0200000000023</v>
      </c>
    </row>
    <row r="74" spans="1:3" s="27" customFormat="1" ht="34.5" customHeight="1">
      <c r="A74" s="142" t="s">
        <v>230</v>
      </c>
      <c r="B74" s="143" t="s">
        <v>231</v>
      </c>
      <c r="C74" s="12">
        <f ca="1">'Прил5 Безвозм '!C20</f>
        <v>422.2</v>
      </c>
    </row>
    <row r="75" spans="1:3" s="27" customFormat="1" ht="34.5" customHeight="1">
      <c r="A75" s="5" t="s">
        <v>125</v>
      </c>
      <c r="B75" s="106" t="s">
        <v>126</v>
      </c>
      <c r="C75" s="12">
        <f ca="1">'Прил5 Безвозм '!C23</f>
        <v>4277.4000000000005</v>
      </c>
    </row>
    <row r="76" spans="1:3" s="27" customFormat="1" ht="34.5" customHeight="1">
      <c r="A76" s="5" t="s">
        <v>135</v>
      </c>
      <c r="B76" s="37" t="s">
        <v>136</v>
      </c>
      <c r="C76" s="12">
        <f ca="1">'Прил5 Безвозм '!C36</f>
        <v>156.52000000000001</v>
      </c>
    </row>
    <row r="77" spans="1:3" s="27" customFormat="1" ht="19.5" customHeight="1">
      <c r="A77" s="5" t="s">
        <v>145</v>
      </c>
      <c r="B77" s="24" t="s">
        <v>146</v>
      </c>
      <c r="C77" s="12">
        <f ca="1">'Прил5 Безвозм '!C41</f>
        <v>3682.9</v>
      </c>
    </row>
    <row r="78" spans="1:3" s="27" customFormat="1" ht="71.25" customHeight="1">
      <c r="A78" s="175" t="s">
        <v>155</v>
      </c>
      <c r="B78" s="176" t="s">
        <v>170</v>
      </c>
      <c r="C78" s="12">
        <f ca="1">'Прил5 Безвозм '!C48</f>
        <v>113.59</v>
      </c>
    </row>
    <row r="79" spans="1:3" ht="15.75">
      <c r="A79" s="7"/>
      <c r="B79" s="5" t="s">
        <v>158</v>
      </c>
      <c r="C79" s="12">
        <f>SUM(C18+C72)</f>
        <v>20596.920000000002</v>
      </c>
    </row>
    <row r="82" spans="2:3" ht="15">
      <c r="B82" s="38"/>
      <c r="C82" s="39"/>
    </row>
    <row r="83" spans="2:3" ht="15">
      <c r="B83" s="40"/>
      <c r="C83" s="39"/>
    </row>
    <row r="84" spans="2:3" ht="15">
      <c r="B84" s="41"/>
      <c r="C84" s="42"/>
    </row>
    <row r="85" spans="2:3" ht="15">
      <c r="B85" s="41"/>
      <c r="C85" s="42"/>
    </row>
    <row r="86" spans="2:3" ht="15">
      <c r="B86" s="41"/>
      <c r="C86" s="42"/>
    </row>
    <row r="87" spans="2:3" ht="15">
      <c r="B87" s="43"/>
      <c r="C87" s="44"/>
    </row>
    <row r="88" spans="2:3" ht="15">
      <c r="B88" s="38"/>
      <c r="C88" s="39"/>
    </row>
    <row r="89" spans="2:3" ht="15">
      <c r="B89" s="41"/>
      <c r="C89" s="44"/>
    </row>
    <row r="90" spans="2:3" ht="15">
      <c r="B90" s="41"/>
      <c r="C90" s="44"/>
    </row>
    <row r="91" spans="2:3" ht="15">
      <c r="B91" s="43"/>
      <c r="C91" s="44"/>
    </row>
    <row r="92" spans="2:3" ht="15">
      <c r="B92" s="43"/>
      <c r="C92" s="45"/>
    </row>
    <row r="93" spans="2:3">
      <c r="B93" s="46"/>
    </row>
    <row r="94" spans="2:3">
      <c r="B94" s="46"/>
    </row>
    <row r="95" spans="2:3">
      <c r="B95" s="46"/>
    </row>
    <row r="96" spans="2:3">
      <c r="B96" s="46"/>
    </row>
  </sheetData>
  <mergeCells count="12">
    <mergeCell ref="A3:C3"/>
    <mergeCell ref="A4:C4"/>
    <mergeCell ref="A5:C5"/>
    <mergeCell ref="A6:C6"/>
    <mergeCell ref="A14:C14"/>
    <mergeCell ref="B1:C1"/>
    <mergeCell ref="A7:C7"/>
    <mergeCell ref="A9:C9"/>
    <mergeCell ref="A11:C11"/>
    <mergeCell ref="A12:C12"/>
    <mergeCell ref="A13:C13"/>
    <mergeCell ref="A2:C2"/>
  </mergeCells>
  <phoneticPr fontId="0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1" orientation="portrait" r:id="rId1"/>
  <rowBreaks count="2" manualBreakCount="2">
    <brk id="27" max="2" man="1"/>
    <brk id="52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7"/>
  <sheetViews>
    <sheetView workbookViewId="0">
      <selection activeCell="C1" sqref="B1:D9"/>
    </sheetView>
  </sheetViews>
  <sheetFormatPr defaultRowHeight="12.75"/>
  <cols>
    <col min="1" max="1" width="28.85546875" customWidth="1"/>
    <col min="2" max="2" width="54.85546875" customWidth="1"/>
    <col min="3" max="3" width="12.140625" style="35" customWidth="1"/>
    <col min="4" max="4" width="11.28515625" customWidth="1"/>
    <col min="7" max="7" width="10.5703125" bestFit="1" customWidth="1"/>
  </cols>
  <sheetData>
    <row r="1" spans="1:4" ht="15.75">
      <c r="A1" s="1"/>
      <c r="B1" s="107"/>
      <c r="C1" s="190" t="s">
        <v>206</v>
      </c>
      <c r="D1" s="190"/>
    </row>
    <row r="2" spans="1:4" ht="15.75">
      <c r="A2" s="1"/>
      <c r="B2" s="190" t="s">
        <v>1</v>
      </c>
      <c r="C2" s="192"/>
      <c r="D2" s="192"/>
    </row>
    <row r="3" spans="1:4" ht="15.75">
      <c r="A3" s="1"/>
      <c r="B3" s="190" t="s">
        <v>2</v>
      </c>
      <c r="C3" s="192"/>
      <c r="D3" s="192"/>
    </row>
    <row r="4" spans="1:4" ht="15.75">
      <c r="A4" s="1"/>
      <c r="B4" s="190" t="s">
        <v>3</v>
      </c>
      <c r="C4" s="192"/>
      <c r="D4" s="192"/>
    </row>
    <row r="5" spans="1:4" ht="15.75">
      <c r="A5" s="1"/>
      <c r="B5" s="190" t="s">
        <v>4</v>
      </c>
      <c r="C5" s="192"/>
      <c r="D5" s="192"/>
    </row>
    <row r="6" spans="1:4" ht="15.75">
      <c r="A6" s="1"/>
      <c r="B6" s="190" t="s">
        <v>5</v>
      </c>
      <c r="C6" s="192"/>
      <c r="D6" s="192"/>
    </row>
    <row r="7" spans="1:4" ht="15.75">
      <c r="A7" s="1"/>
      <c r="B7" s="188" t="s">
        <v>253</v>
      </c>
      <c r="C7" s="192"/>
      <c r="D7" s="192"/>
    </row>
    <row r="8" spans="1:4" ht="15.75">
      <c r="A8" s="1"/>
      <c r="B8" s="107"/>
      <c r="C8" s="70"/>
      <c r="D8" s="70" t="s">
        <v>252</v>
      </c>
    </row>
    <row r="9" spans="1:4" ht="15.75">
      <c r="A9" s="1"/>
      <c r="B9" s="188" t="s">
        <v>258</v>
      </c>
      <c r="C9" s="192"/>
      <c r="D9" s="192"/>
    </row>
    <row r="10" spans="1:4" ht="15.75">
      <c r="A10" s="1"/>
      <c r="B10" s="4"/>
      <c r="C10" s="107"/>
    </row>
    <row r="11" spans="1:4" ht="15.75">
      <c r="A11" s="1"/>
      <c r="B11" s="4"/>
      <c r="C11" s="4"/>
    </row>
    <row r="12" spans="1:4" ht="15.75">
      <c r="A12" s="189" t="s">
        <v>25</v>
      </c>
      <c r="B12" s="189"/>
      <c r="C12" s="189"/>
      <c r="D12" s="189"/>
    </row>
    <row r="13" spans="1:4" ht="15.75">
      <c r="A13" s="189" t="s">
        <v>26</v>
      </c>
      <c r="B13" s="189"/>
      <c r="C13" s="189"/>
      <c r="D13" s="189"/>
    </row>
    <row r="14" spans="1:4" ht="15.75">
      <c r="A14" s="189" t="s">
        <v>27</v>
      </c>
      <c r="B14" s="189"/>
      <c r="C14" s="189"/>
      <c r="D14" s="189"/>
    </row>
    <row r="15" spans="1:4" ht="15.75">
      <c r="A15" s="189" t="s">
        <v>223</v>
      </c>
      <c r="B15" s="189"/>
      <c r="C15" s="189"/>
      <c r="D15" s="189"/>
    </row>
    <row r="16" spans="1:4" ht="15.75">
      <c r="A16" s="16"/>
      <c r="B16" s="16"/>
      <c r="C16" s="16"/>
    </row>
    <row r="17" spans="1:7" ht="36.75" customHeight="1">
      <c r="A17" s="195" t="s">
        <v>28</v>
      </c>
      <c r="B17" s="197" t="s">
        <v>29</v>
      </c>
      <c r="C17" s="199" t="s">
        <v>30</v>
      </c>
      <c r="D17" s="199"/>
    </row>
    <row r="18" spans="1:7" ht="15" customHeight="1">
      <c r="A18" s="196"/>
      <c r="B18" s="198"/>
      <c r="C18" s="108" t="s">
        <v>205</v>
      </c>
      <c r="D18" s="108" t="s">
        <v>224</v>
      </c>
    </row>
    <row r="19" spans="1:7" ht="15.75">
      <c r="A19" s="15">
        <v>1</v>
      </c>
      <c r="B19" s="15">
        <v>2</v>
      </c>
      <c r="C19" s="15">
        <v>3</v>
      </c>
      <c r="D19" s="15">
        <v>4</v>
      </c>
    </row>
    <row r="20" spans="1:7" ht="15.75">
      <c r="A20" s="5" t="s">
        <v>31</v>
      </c>
      <c r="B20" s="20" t="s">
        <v>32</v>
      </c>
      <c r="C20" s="12">
        <f>C21+C26+C36+C39+C47+C50+C54+C63+C70</f>
        <v>12288.8</v>
      </c>
      <c r="D20" s="12">
        <f>D21+D26+D36+D39+D47+D50+D54+D63+D70</f>
        <v>12186.900000000001</v>
      </c>
    </row>
    <row r="21" spans="1:7" ht="15.75">
      <c r="A21" s="5" t="s">
        <v>33</v>
      </c>
      <c r="B21" s="20" t="s">
        <v>34</v>
      </c>
      <c r="C21" s="12">
        <f>SUM(C22)</f>
        <v>1093</v>
      </c>
      <c r="D21" s="12">
        <f>SUM(D22)</f>
        <v>1114.9999999999998</v>
      </c>
    </row>
    <row r="22" spans="1:7" ht="15.75">
      <c r="A22" s="5" t="s">
        <v>35</v>
      </c>
      <c r="B22" s="20" t="s">
        <v>36</v>
      </c>
      <c r="C22" s="12">
        <f>C23+C24+C25</f>
        <v>1093</v>
      </c>
      <c r="D22" s="12">
        <f>D23+D24+D25</f>
        <v>1114.9999999999998</v>
      </c>
    </row>
    <row r="23" spans="1:7" ht="93" customHeight="1">
      <c r="A23" s="7" t="s">
        <v>37</v>
      </c>
      <c r="B23" s="21" t="s">
        <v>38</v>
      </c>
      <c r="C23" s="13">
        <v>1081.78</v>
      </c>
      <c r="D23" s="13">
        <v>1103.56</v>
      </c>
    </row>
    <row r="24" spans="1:7" ht="141.75">
      <c r="A24" s="22" t="s">
        <v>39</v>
      </c>
      <c r="B24" s="23" t="s">
        <v>40</v>
      </c>
      <c r="C24" s="13">
        <v>2.04</v>
      </c>
      <c r="D24" s="13">
        <v>2.08</v>
      </c>
    </row>
    <row r="25" spans="1:7" ht="64.5" customHeight="1">
      <c r="A25" s="7" t="s">
        <v>41</v>
      </c>
      <c r="B25" s="21" t="s">
        <v>42</v>
      </c>
      <c r="C25" s="13">
        <v>9.18</v>
      </c>
      <c r="D25" s="13">
        <v>9.36</v>
      </c>
    </row>
    <row r="26" spans="1:7" ht="54" customHeight="1">
      <c r="A26" s="5" t="s">
        <v>43</v>
      </c>
      <c r="B26" s="24" t="s">
        <v>44</v>
      </c>
      <c r="C26" s="12">
        <f>C27</f>
        <v>885.45</v>
      </c>
      <c r="D26" s="12">
        <f>D27</f>
        <v>885.45</v>
      </c>
    </row>
    <row r="27" spans="1:7" ht="50.25" customHeight="1">
      <c r="A27" s="5" t="s">
        <v>45</v>
      </c>
      <c r="B27" s="24" t="s">
        <v>46</v>
      </c>
      <c r="C27" s="12">
        <f>C28+C30+C32+C34</f>
        <v>885.45</v>
      </c>
      <c r="D27" s="12">
        <f>D28+D30+D32+D34</f>
        <v>885.45</v>
      </c>
    </row>
    <row r="28" spans="1:7" s="68" customFormat="1" ht="97.5" customHeight="1">
      <c r="A28" s="67" t="s">
        <v>47</v>
      </c>
      <c r="B28" s="24" t="s">
        <v>48</v>
      </c>
      <c r="C28" s="12">
        <f>C29</f>
        <v>382.45</v>
      </c>
      <c r="D28" s="12">
        <f>D29</f>
        <v>382.45</v>
      </c>
      <c r="G28" s="69"/>
    </row>
    <row r="29" spans="1:7" ht="143.25" customHeight="1">
      <c r="A29" s="25" t="s">
        <v>175</v>
      </c>
      <c r="B29" s="21" t="s">
        <v>226</v>
      </c>
      <c r="C29" s="13">
        <v>382.45</v>
      </c>
      <c r="D29" s="13">
        <v>382.45</v>
      </c>
      <c r="G29" s="26"/>
    </row>
    <row r="30" spans="1:7" s="68" customFormat="1" ht="113.25" customHeight="1">
      <c r="A30" s="67" t="s">
        <v>49</v>
      </c>
      <c r="B30" s="24" t="s">
        <v>50</v>
      </c>
      <c r="C30" s="12">
        <f>C31</f>
        <v>3</v>
      </c>
      <c r="D30" s="12">
        <f>D31</f>
        <v>3</v>
      </c>
      <c r="G30" s="69"/>
    </row>
    <row r="31" spans="1:7" ht="164.25" customHeight="1">
      <c r="A31" s="25" t="s">
        <v>177</v>
      </c>
      <c r="B31" s="21" t="s">
        <v>227</v>
      </c>
      <c r="C31" s="13">
        <v>3</v>
      </c>
      <c r="D31" s="13">
        <v>3</v>
      </c>
      <c r="G31" s="26"/>
    </row>
    <row r="32" spans="1:7" s="68" customFormat="1" ht="100.5" customHeight="1">
      <c r="A32" s="67" t="s">
        <v>51</v>
      </c>
      <c r="B32" s="24" t="s">
        <v>52</v>
      </c>
      <c r="C32" s="12">
        <f>C33</f>
        <v>500</v>
      </c>
      <c r="D32" s="12">
        <f>D33</f>
        <v>500</v>
      </c>
      <c r="G32" s="69"/>
    </row>
    <row r="33" spans="1:7" ht="146.25" customHeight="1">
      <c r="A33" s="25" t="s">
        <v>179</v>
      </c>
      <c r="B33" s="21" t="s">
        <v>228</v>
      </c>
      <c r="C33" s="13">
        <v>500</v>
      </c>
      <c r="D33" s="13">
        <v>500</v>
      </c>
      <c r="G33" s="26"/>
    </row>
    <row r="34" spans="1:7" s="68" customFormat="1" ht="99.75" hidden="1" customHeight="1">
      <c r="A34" s="77" t="s">
        <v>53</v>
      </c>
      <c r="B34" s="78" t="s">
        <v>54</v>
      </c>
      <c r="C34" s="71">
        <f>C35</f>
        <v>0</v>
      </c>
      <c r="D34" s="71">
        <f>D35</f>
        <v>0</v>
      </c>
      <c r="G34" s="69"/>
    </row>
    <row r="35" spans="1:7" ht="144.75" hidden="1" customHeight="1">
      <c r="A35" s="79" t="s">
        <v>181</v>
      </c>
      <c r="B35" s="80" t="s">
        <v>229</v>
      </c>
      <c r="C35" s="72">
        <v>0</v>
      </c>
      <c r="D35" s="72">
        <v>0</v>
      </c>
      <c r="G35" s="26"/>
    </row>
    <row r="36" spans="1:7" s="27" customFormat="1" ht="15.75" hidden="1">
      <c r="A36" s="81" t="s">
        <v>55</v>
      </c>
      <c r="B36" s="82" t="s">
        <v>56</v>
      </c>
      <c r="C36" s="73">
        <f>SUM(C37)</f>
        <v>0</v>
      </c>
      <c r="D36" s="73">
        <f>SUM(D37)</f>
        <v>0</v>
      </c>
    </row>
    <row r="37" spans="1:7" s="27" customFormat="1" ht="15.75" hidden="1">
      <c r="A37" s="83" t="s">
        <v>57</v>
      </c>
      <c r="B37" s="84" t="s">
        <v>58</v>
      </c>
      <c r="C37" s="74">
        <f>SUM(C38)</f>
        <v>0</v>
      </c>
      <c r="D37" s="74">
        <f>SUM(D38)</f>
        <v>0</v>
      </c>
    </row>
    <row r="38" spans="1:7" s="27" customFormat="1" ht="15.75" hidden="1">
      <c r="A38" s="83" t="s">
        <v>59</v>
      </c>
      <c r="B38" s="84" t="s">
        <v>58</v>
      </c>
      <c r="C38" s="74">
        <v>0</v>
      </c>
      <c r="D38" s="74">
        <v>0</v>
      </c>
      <c r="E38" s="35"/>
    </row>
    <row r="39" spans="1:7" ht="15.75">
      <c r="A39" s="5" t="s">
        <v>60</v>
      </c>
      <c r="B39" s="24" t="s">
        <v>61</v>
      </c>
      <c r="C39" s="12">
        <f>C40+C42</f>
        <v>8209.9</v>
      </c>
      <c r="D39" s="109">
        <f>D40+D42</f>
        <v>8383.5</v>
      </c>
    </row>
    <row r="40" spans="1:7" ht="15.75">
      <c r="A40" s="5" t="s">
        <v>62</v>
      </c>
      <c r="B40" s="24" t="s">
        <v>63</v>
      </c>
      <c r="C40" s="12">
        <f>SUM(C41)</f>
        <v>292.89999999999998</v>
      </c>
      <c r="D40" s="109">
        <f>SUM(D41)</f>
        <v>307.5</v>
      </c>
    </row>
    <row r="41" spans="1:7" ht="48" customHeight="1">
      <c r="A41" s="7" t="s">
        <v>64</v>
      </c>
      <c r="B41" s="21" t="s">
        <v>65</v>
      </c>
      <c r="C41" s="13">
        <v>292.89999999999998</v>
      </c>
      <c r="D41" s="110">
        <v>307.5</v>
      </c>
    </row>
    <row r="42" spans="1:7" ht="15.75">
      <c r="A42" s="5" t="s">
        <v>66</v>
      </c>
      <c r="B42" s="24" t="s">
        <v>67</v>
      </c>
      <c r="C42" s="12">
        <f>C43+C45</f>
        <v>7917</v>
      </c>
      <c r="D42" s="109">
        <f>D43+D45</f>
        <v>8076</v>
      </c>
    </row>
    <row r="43" spans="1:7" ht="15.75">
      <c r="A43" s="7" t="s">
        <v>68</v>
      </c>
      <c r="B43" s="24" t="s">
        <v>69</v>
      </c>
      <c r="C43" s="12">
        <f>C44</f>
        <v>3926</v>
      </c>
      <c r="D43" s="109">
        <f>D44</f>
        <v>4005</v>
      </c>
    </row>
    <row r="44" spans="1:7" ht="47.25">
      <c r="A44" s="7" t="s">
        <v>70</v>
      </c>
      <c r="B44" s="28" t="s">
        <v>71</v>
      </c>
      <c r="C44" s="13">
        <v>3926</v>
      </c>
      <c r="D44" s="110">
        <v>4005</v>
      </c>
    </row>
    <row r="45" spans="1:7" ht="15.75">
      <c r="A45" s="5" t="s">
        <v>72</v>
      </c>
      <c r="B45" s="24" t="s">
        <v>73</v>
      </c>
      <c r="C45" s="12">
        <f>C46</f>
        <v>3991</v>
      </c>
      <c r="D45" s="109">
        <f>D46</f>
        <v>4071</v>
      </c>
    </row>
    <row r="46" spans="1:7" ht="51.75" customHeight="1">
      <c r="A46" s="7" t="s">
        <v>74</v>
      </c>
      <c r="B46" s="28" t="s">
        <v>75</v>
      </c>
      <c r="C46" s="13">
        <v>3991</v>
      </c>
      <c r="D46" s="110">
        <v>4071</v>
      </c>
    </row>
    <row r="47" spans="1:7" ht="15.75">
      <c r="A47" s="5" t="s">
        <v>76</v>
      </c>
      <c r="B47" s="24" t="s">
        <v>77</v>
      </c>
      <c r="C47" s="12">
        <f>C48</f>
        <v>1.5</v>
      </c>
      <c r="D47" s="109">
        <f>D48</f>
        <v>1</v>
      </c>
    </row>
    <row r="48" spans="1:7" ht="63">
      <c r="A48" s="5" t="s">
        <v>78</v>
      </c>
      <c r="B48" s="24" t="s">
        <v>79</v>
      </c>
      <c r="C48" s="12">
        <f>C49</f>
        <v>1.5</v>
      </c>
      <c r="D48" s="109">
        <f>D49</f>
        <v>1</v>
      </c>
    </row>
    <row r="49" spans="1:5" ht="92.25" customHeight="1">
      <c r="A49" s="7" t="s">
        <v>80</v>
      </c>
      <c r="B49" s="21" t="s">
        <v>81</v>
      </c>
      <c r="C49" s="13">
        <v>1.5</v>
      </c>
      <c r="D49" s="110">
        <v>1</v>
      </c>
    </row>
    <row r="50" spans="1:5" ht="31.5" hidden="1">
      <c r="A50" s="91" t="s">
        <v>82</v>
      </c>
      <c r="B50" s="95" t="s">
        <v>83</v>
      </c>
      <c r="C50" s="75">
        <f t="shared" ref="C50:D52" si="0">C51</f>
        <v>0</v>
      </c>
      <c r="D50" s="75">
        <f t="shared" si="0"/>
        <v>0</v>
      </c>
    </row>
    <row r="51" spans="1:5" ht="15.75" hidden="1">
      <c r="A51" s="91" t="s">
        <v>84</v>
      </c>
      <c r="B51" s="95" t="s">
        <v>61</v>
      </c>
      <c r="C51" s="75">
        <f t="shared" si="0"/>
        <v>0</v>
      </c>
      <c r="D51" s="75">
        <f t="shared" si="0"/>
        <v>0</v>
      </c>
    </row>
    <row r="52" spans="1:5" ht="31.5" hidden="1">
      <c r="A52" s="91" t="s">
        <v>85</v>
      </c>
      <c r="B52" s="95" t="s">
        <v>86</v>
      </c>
      <c r="C52" s="75">
        <f t="shared" si="0"/>
        <v>0</v>
      </c>
      <c r="D52" s="75">
        <f t="shared" si="0"/>
        <v>0</v>
      </c>
    </row>
    <row r="53" spans="1:5" ht="47.25" hidden="1">
      <c r="A53" s="93" t="s">
        <v>87</v>
      </c>
      <c r="B53" s="96" t="s">
        <v>88</v>
      </c>
      <c r="C53" s="76">
        <v>0</v>
      </c>
      <c r="D53" s="76">
        <v>0</v>
      </c>
    </row>
    <row r="54" spans="1:5" ht="47.25">
      <c r="A54" s="5" t="s">
        <v>89</v>
      </c>
      <c r="B54" s="24" t="s">
        <v>90</v>
      </c>
      <c r="C54" s="12">
        <f>SUM(C55+C60)</f>
        <v>2098.9499999999998</v>
      </c>
      <c r="D54" s="109">
        <f>SUM(D55+D60)</f>
        <v>1801.9499999999998</v>
      </c>
    </row>
    <row r="55" spans="1:5" ht="112.5" customHeight="1">
      <c r="A55" s="5" t="s">
        <v>91</v>
      </c>
      <c r="B55" s="24" t="s">
        <v>92</v>
      </c>
      <c r="C55" s="12">
        <f>C56</f>
        <v>1959.06</v>
      </c>
      <c r="D55" s="109">
        <f>D56</f>
        <v>1669.06</v>
      </c>
    </row>
    <row r="56" spans="1:5" ht="45" customHeight="1">
      <c r="A56" s="5" t="s">
        <v>93</v>
      </c>
      <c r="B56" s="24" t="s">
        <v>94</v>
      </c>
      <c r="C56" s="12">
        <f>C57</f>
        <v>1959.06</v>
      </c>
      <c r="D56" s="109">
        <f>D57</f>
        <v>1669.06</v>
      </c>
    </row>
    <row r="57" spans="1:5" ht="45.75" customHeight="1">
      <c r="A57" s="29" t="s">
        <v>95</v>
      </c>
      <c r="B57" s="30" t="s">
        <v>96</v>
      </c>
      <c r="C57" s="85">
        <f>C58+C59</f>
        <v>1959.06</v>
      </c>
      <c r="D57" s="85">
        <f>D58+D59</f>
        <v>1669.06</v>
      </c>
      <c r="E57" s="31"/>
    </row>
    <row r="58" spans="1:5" ht="84" customHeight="1">
      <c r="A58" s="32" t="s">
        <v>97</v>
      </c>
      <c r="B58" s="28" t="s">
        <v>98</v>
      </c>
      <c r="C58" s="14">
        <v>1150</v>
      </c>
      <c r="D58" s="14">
        <v>860</v>
      </c>
      <c r="E58" s="31"/>
    </row>
    <row r="59" spans="1:5" s="35" customFormat="1" ht="63.75" customHeight="1">
      <c r="A59" s="32" t="s">
        <v>99</v>
      </c>
      <c r="B59" s="33" t="s">
        <v>100</v>
      </c>
      <c r="C59" s="14">
        <v>809.06</v>
      </c>
      <c r="D59" s="14">
        <v>809.06</v>
      </c>
      <c r="E59" s="34"/>
    </row>
    <row r="60" spans="1:5" ht="116.25" customHeight="1">
      <c r="A60" s="5" t="s">
        <v>101</v>
      </c>
      <c r="B60" s="24" t="s">
        <v>102</v>
      </c>
      <c r="C60" s="12">
        <f>SUM(C62)</f>
        <v>139.88999999999999</v>
      </c>
      <c r="D60" s="12">
        <f>SUM(D62)</f>
        <v>132.88999999999999</v>
      </c>
    </row>
    <row r="61" spans="1:5" ht="108" customHeight="1">
      <c r="A61" s="111" t="s">
        <v>103</v>
      </c>
      <c r="B61" s="30" t="s">
        <v>104</v>
      </c>
      <c r="C61" s="12">
        <f>C62</f>
        <v>139.88999999999999</v>
      </c>
      <c r="D61" s="12">
        <f>D62</f>
        <v>132.88999999999999</v>
      </c>
    </row>
    <row r="62" spans="1:5" ht="101.25" customHeight="1">
      <c r="A62" s="7" t="s">
        <v>105</v>
      </c>
      <c r="B62" s="21" t="s">
        <v>106</v>
      </c>
      <c r="C62" s="13">
        <v>139.88999999999999</v>
      </c>
      <c r="D62" s="13">
        <v>132.88999999999999</v>
      </c>
    </row>
    <row r="63" spans="1:5" ht="31.5" hidden="1">
      <c r="A63" s="86" t="s">
        <v>107</v>
      </c>
      <c r="B63" s="87" t="s">
        <v>108</v>
      </c>
      <c r="C63" s="71">
        <f>C64+C67</f>
        <v>0</v>
      </c>
      <c r="D63" s="71">
        <f>D64+D67</f>
        <v>0</v>
      </c>
    </row>
    <row r="64" spans="1:5" ht="15.75" hidden="1">
      <c r="A64" s="86" t="s">
        <v>109</v>
      </c>
      <c r="B64" s="87" t="s">
        <v>110</v>
      </c>
      <c r="C64" s="71">
        <f>C65</f>
        <v>0</v>
      </c>
      <c r="D64" s="71">
        <f>D65</f>
        <v>0</v>
      </c>
    </row>
    <row r="65" spans="1:4" ht="15.75" hidden="1">
      <c r="A65" s="88" t="s">
        <v>111</v>
      </c>
      <c r="B65" s="89" t="s">
        <v>112</v>
      </c>
      <c r="C65" s="72">
        <f>C66</f>
        <v>0</v>
      </c>
      <c r="D65" s="72">
        <f>D66</f>
        <v>0</v>
      </c>
    </row>
    <row r="66" spans="1:4" ht="33" hidden="1" customHeight="1">
      <c r="A66" s="90" t="s">
        <v>113</v>
      </c>
      <c r="B66" s="90" t="s">
        <v>114</v>
      </c>
      <c r="C66" s="72">
        <v>0</v>
      </c>
      <c r="D66" s="72">
        <v>0</v>
      </c>
    </row>
    <row r="67" spans="1:4" s="27" customFormat="1" ht="15.75" hidden="1">
      <c r="A67" s="91" t="s">
        <v>115</v>
      </c>
      <c r="B67" s="92" t="s">
        <v>116</v>
      </c>
      <c r="C67" s="75">
        <f>C68</f>
        <v>0</v>
      </c>
      <c r="D67" s="75">
        <f>D68</f>
        <v>0</v>
      </c>
    </row>
    <row r="68" spans="1:4" s="27" customFormat="1" ht="15.75" hidden="1">
      <c r="A68" s="93" t="s">
        <v>117</v>
      </c>
      <c r="B68" s="94" t="s">
        <v>118</v>
      </c>
      <c r="C68" s="76">
        <f>C69</f>
        <v>0</v>
      </c>
      <c r="D68" s="76">
        <f>D69</f>
        <v>0</v>
      </c>
    </row>
    <row r="69" spans="1:4" s="27" customFormat="1" ht="33" hidden="1" customHeight="1">
      <c r="A69" s="94" t="s">
        <v>119</v>
      </c>
      <c r="B69" s="94" t="s">
        <v>120</v>
      </c>
      <c r="C69" s="76">
        <v>0</v>
      </c>
      <c r="D69" s="76">
        <v>0</v>
      </c>
    </row>
    <row r="70" spans="1:4" s="27" customFormat="1" ht="33" hidden="1" customHeight="1">
      <c r="A70" s="92" t="s">
        <v>192</v>
      </c>
      <c r="B70" s="92" t="s">
        <v>191</v>
      </c>
      <c r="C70" s="75">
        <f t="shared" ref="C70:D72" si="1">C71</f>
        <v>0</v>
      </c>
      <c r="D70" s="75">
        <f t="shared" si="1"/>
        <v>0</v>
      </c>
    </row>
    <row r="71" spans="1:4" s="27" customFormat="1" ht="57.75" hidden="1" customHeight="1">
      <c r="A71" s="92" t="s">
        <v>189</v>
      </c>
      <c r="B71" s="95" t="s">
        <v>190</v>
      </c>
      <c r="C71" s="75">
        <f t="shared" si="1"/>
        <v>0</v>
      </c>
      <c r="D71" s="75">
        <f t="shared" si="1"/>
        <v>0</v>
      </c>
    </row>
    <row r="72" spans="1:4" s="27" customFormat="1" ht="63.75" hidden="1" customHeight="1">
      <c r="A72" s="92" t="s">
        <v>186</v>
      </c>
      <c r="B72" s="95" t="s">
        <v>187</v>
      </c>
      <c r="C72" s="75">
        <f t="shared" si="1"/>
        <v>0</v>
      </c>
      <c r="D72" s="75">
        <f t="shared" si="1"/>
        <v>0</v>
      </c>
    </row>
    <row r="73" spans="1:4" s="27" customFormat="1" ht="63.75" hidden="1" customHeight="1">
      <c r="A73" s="96" t="s">
        <v>185</v>
      </c>
      <c r="B73" s="96" t="s">
        <v>188</v>
      </c>
      <c r="C73" s="76">
        <v>0</v>
      </c>
      <c r="D73" s="76">
        <v>0</v>
      </c>
    </row>
    <row r="74" spans="1:4" ht="15.75">
      <c r="A74" s="5" t="s">
        <v>121</v>
      </c>
      <c r="B74" s="20" t="s">
        <v>122</v>
      </c>
      <c r="C74" s="12">
        <f>C75</f>
        <v>4838.8099999999995</v>
      </c>
      <c r="D74" s="12">
        <f>D75</f>
        <v>4393.92</v>
      </c>
    </row>
    <row r="75" spans="1:4" ht="34.5" customHeight="1">
      <c r="A75" s="5" t="s">
        <v>123</v>
      </c>
      <c r="B75" s="24" t="s">
        <v>124</v>
      </c>
      <c r="C75" s="12">
        <f>C77+C78+C79+C76</f>
        <v>4838.8099999999995</v>
      </c>
      <c r="D75" s="12">
        <f>D77+D78+D79+D76</f>
        <v>4393.92</v>
      </c>
    </row>
    <row r="76" spans="1:4" ht="34.5" customHeight="1">
      <c r="A76" s="142" t="s">
        <v>230</v>
      </c>
      <c r="B76" s="143" t="s">
        <v>231</v>
      </c>
      <c r="C76" s="12">
        <f ca="1">'Прил6 Безвозм'!C21</f>
        <v>489.69</v>
      </c>
      <c r="D76" s="12">
        <f ca="1">'Прил6 Безвозм'!D21</f>
        <v>554.5</v>
      </c>
    </row>
    <row r="77" spans="1:4" ht="34.5" customHeight="1">
      <c r="A77" s="5" t="s">
        <v>125</v>
      </c>
      <c r="B77" s="106" t="s">
        <v>126</v>
      </c>
      <c r="C77" s="12">
        <f ca="1">'Прил6 Безвозм'!C24</f>
        <v>509.7</v>
      </c>
      <c r="D77" s="12">
        <f ca="1">'Прил6 Безвозм'!D24</f>
        <v>0</v>
      </c>
    </row>
    <row r="78" spans="1:4" ht="34.5" customHeight="1">
      <c r="A78" s="5" t="s">
        <v>135</v>
      </c>
      <c r="B78" s="37" t="s">
        <v>136</v>
      </c>
      <c r="C78" s="12">
        <f ca="1">'Прил6 Безвозм'!C40</f>
        <v>156.52000000000001</v>
      </c>
      <c r="D78" s="12">
        <f ca="1">'Прил6 Безвозм'!D40</f>
        <v>156.52000000000001</v>
      </c>
    </row>
    <row r="79" spans="1:4" ht="15.75">
      <c r="A79" s="5" t="s">
        <v>145</v>
      </c>
      <c r="B79" s="24" t="s">
        <v>146</v>
      </c>
      <c r="C79" s="12">
        <f ca="1">'Прил6 Безвозм'!C45</f>
        <v>3682.9</v>
      </c>
      <c r="D79" s="12">
        <f ca="1">'Прил6 Безвозм'!D45</f>
        <v>3682.9</v>
      </c>
    </row>
    <row r="80" spans="1:4" ht="15.75">
      <c r="A80" s="7"/>
      <c r="B80" s="5" t="s">
        <v>158</v>
      </c>
      <c r="C80" s="12">
        <f>SUM(C20+C74)</f>
        <v>17127.61</v>
      </c>
      <c r="D80" s="12">
        <f>SUM(D20+D74)</f>
        <v>16580.82</v>
      </c>
    </row>
    <row r="83" spans="1:7" ht="15">
      <c r="B83" s="38"/>
      <c r="C83" s="39"/>
    </row>
    <row r="84" spans="1:7" ht="15">
      <c r="B84" s="40"/>
      <c r="C84" s="39"/>
    </row>
    <row r="85" spans="1:7" ht="15">
      <c r="B85" s="41"/>
      <c r="C85" s="42"/>
    </row>
    <row r="86" spans="1:7" ht="15">
      <c r="B86" s="41"/>
      <c r="C86" s="42"/>
    </row>
    <row r="87" spans="1:7" ht="15">
      <c r="B87" s="41"/>
      <c r="C87" s="42"/>
    </row>
    <row r="88" spans="1:7" ht="15">
      <c r="B88" s="43"/>
      <c r="C88" s="44"/>
    </row>
    <row r="89" spans="1:7" ht="15">
      <c r="B89" s="38"/>
      <c r="C89" s="39"/>
    </row>
    <row r="90" spans="1:7" ht="15">
      <c r="B90" s="41"/>
      <c r="C90" s="44"/>
    </row>
    <row r="91" spans="1:7" ht="15">
      <c r="B91" s="41"/>
      <c r="C91" s="44"/>
    </row>
    <row r="92" spans="1:7" ht="15">
      <c r="B92" s="43"/>
      <c r="C92" s="44"/>
    </row>
    <row r="93" spans="1:7" ht="15">
      <c r="B93" s="43"/>
      <c r="C93" s="45"/>
    </row>
    <row r="94" spans="1:7">
      <c r="B94" s="46"/>
    </row>
    <row r="95" spans="1:7">
      <c r="B95" s="46"/>
    </row>
    <row r="96" spans="1:7" s="35" customFormat="1">
      <c r="A96"/>
      <c r="B96" s="46"/>
      <c r="D96"/>
      <c r="E96"/>
      <c r="F96"/>
      <c r="G96"/>
    </row>
    <row r="97" spans="1:7" s="35" customFormat="1">
      <c r="A97"/>
      <c r="B97" s="46"/>
      <c r="D97"/>
      <c r="E97"/>
      <c r="F97"/>
      <c r="G97"/>
    </row>
  </sheetData>
  <mergeCells count="15">
    <mergeCell ref="A15:D15"/>
    <mergeCell ref="A17:A18"/>
    <mergeCell ref="B17:B18"/>
    <mergeCell ref="C17:D17"/>
    <mergeCell ref="B7:D7"/>
    <mergeCell ref="B9:D9"/>
    <mergeCell ref="A12:D12"/>
    <mergeCell ref="A13:D13"/>
    <mergeCell ref="A14:D14"/>
    <mergeCell ref="B6:D6"/>
    <mergeCell ref="B2:D2"/>
    <mergeCell ref="B3:D3"/>
    <mergeCell ref="B4:D4"/>
    <mergeCell ref="B5:D5"/>
    <mergeCell ref="C1:D1"/>
  </mergeCells>
  <phoneticPr fontId="0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70" orientation="portrait" r:id="rId1"/>
  <rowBreaks count="2" manualBreakCount="2">
    <brk id="30" max="3" man="1"/>
    <brk id="5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workbookViewId="0">
      <selection activeCell="B1" sqref="A1:C9"/>
    </sheetView>
  </sheetViews>
  <sheetFormatPr defaultRowHeight="12.75"/>
  <cols>
    <col min="1" max="1" width="28.85546875" style="48" customWidth="1"/>
    <col min="2" max="2" width="41.28515625" style="48" customWidth="1"/>
    <col min="3" max="3" width="18.140625" style="48" customWidth="1"/>
    <col min="4" max="16384" width="9.140625" style="48"/>
  </cols>
  <sheetData>
    <row r="1" spans="1:3" ht="15.75">
      <c r="A1" s="107"/>
      <c r="B1" s="190" t="s">
        <v>159</v>
      </c>
      <c r="C1" s="190"/>
    </row>
    <row r="2" spans="1:3" ht="15.75">
      <c r="A2" s="190" t="s">
        <v>1</v>
      </c>
      <c r="B2" s="192"/>
      <c r="C2" s="192"/>
    </row>
    <row r="3" spans="1:3" ht="15.75">
      <c r="A3" s="190" t="s">
        <v>2</v>
      </c>
      <c r="B3" s="192"/>
      <c r="C3" s="192"/>
    </row>
    <row r="4" spans="1:3" ht="15.75">
      <c r="A4" s="190" t="s">
        <v>3</v>
      </c>
      <c r="B4" s="192"/>
      <c r="C4" s="192"/>
    </row>
    <row r="5" spans="1:3" ht="15.75">
      <c r="A5" s="190" t="s">
        <v>4</v>
      </c>
      <c r="B5" s="192"/>
      <c r="C5" s="192"/>
    </row>
    <row r="6" spans="1:3" ht="15.75">
      <c r="A6" s="190" t="s">
        <v>5</v>
      </c>
      <c r="B6" s="192"/>
      <c r="C6" s="192"/>
    </row>
    <row r="7" spans="1:3" ht="15.75">
      <c r="A7" s="188" t="s">
        <v>253</v>
      </c>
      <c r="B7" s="192"/>
      <c r="C7" s="192"/>
    </row>
    <row r="8" spans="1:3" ht="15.75">
      <c r="A8" s="107"/>
      <c r="B8" s="70"/>
      <c r="C8" s="70" t="s">
        <v>252</v>
      </c>
    </row>
    <row r="9" spans="1:3" ht="15.75">
      <c r="A9" s="188" t="s">
        <v>258</v>
      </c>
      <c r="B9" s="192"/>
      <c r="C9" s="192"/>
    </row>
    <row r="10" spans="1:3" ht="15.75">
      <c r="A10" s="47"/>
      <c r="C10" s="70"/>
    </row>
    <row r="11" spans="1:3" ht="15.75">
      <c r="A11" s="47"/>
      <c r="B11" s="65"/>
      <c r="C11" s="65"/>
    </row>
    <row r="12" spans="1:3" ht="15.75">
      <c r="A12" s="200" t="s">
        <v>122</v>
      </c>
      <c r="B12" s="201"/>
      <c r="C12" s="201"/>
    </row>
    <row r="13" spans="1:3" ht="15.75">
      <c r="A13" s="200" t="s">
        <v>225</v>
      </c>
      <c r="B13" s="201"/>
      <c r="C13" s="201"/>
    </row>
    <row r="14" spans="1:3" ht="15.75">
      <c r="A14" s="49"/>
      <c r="B14" s="47"/>
      <c r="C14" s="47"/>
    </row>
    <row r="15" spans="1:3" ht="15.75">
      <c r="A15" s="50" t="s">
        <v>160</v>
      </c>
      <c r="B15" s="202" t="s">
        <v>29</v>
      </c>
      <c r="C15" s="51" t="s">
        <v>161</v>
      </c>
    </row>
    <row r="16" spans="1:3" ht="15.75">
      <c r="A16" s="52" t="s">
        <v>162</v>
      </c>
      <c r="B16" s="203"/>
      <c r="C16" s="53" t="s">
        <v>163</v>
      </c>
    </row>
    <row r="17" spans="1:6" ht="15.75">
      <c r="A17" s="54">
        <v>1</v>
      </c>
      <c r="B17" s="54">
        <v>2</v>
      </c>
      <c r="C17" s="54">
        <v>3</v>
      </c>
    </row>
    <row r="18" spans="1:6" ht="30" customHeight="1">
      <c r="A18" s="55" t="s">
        <v>121</v>
      </c>
      <c r="B18" s="56" t="s">
        <v>122</v>
      </c>
      <c r="C18" s="98">
        <f>C19+C48</f>
        <v>8652.6100000000024</v>
      </c>
    </row>
    <row r="19" spans="1:6" ht="51" customHeight="1">
      <c r="A19" s="55" t="s">
        <v>123</v>
      </c>
      <c r="B19" s="57" t="s">
        <v>124</v>
      </c>
      <c r="C19" s="98">
        <f>C23+C36+C41+C20</f>
        <v>8539.0200000000023</v>
      </c>
    </row>
    <row r="20" spans="1:6" ht="37.5" customHeight="1">
      <c r="A20" s="142" t="s">
        <v>230</v>
      </c>
      <c r="B20" s="143" t="s">
        <v>231</v>
      </c>
      <c r="C20" s="98">
        <f>C21</f>
        <v>422.2</v>
      </c>
    </row>
    <row r="21" spans="1:6" ht="86.25" customHeight="1">
      <c r="A21" s="30" t="s">
        <v>232</v>
      </c>
      <c r="B21" s="30" t="s">
        <v>233</v>
      </c>
      <c r="C21" s="98">
        <f>C22</f>
        <v>422.2</v>
      </c>
    </row>
    <row r="22" spans="1:6" ht="66" customHeight="1">
      <c r="A22" s="15" t="s">
        <v>234</v>
      </c>
      <c r="B22" s="144" t="s">
        <v>235</v>
      </c>
      <c r="C22" s="98">
        <v>422.2</v>
      </c>
    </row>
    <row r="23" spans="1:6" ht="51.75" customHeight="1">
      <c r="A23" s="55" t="s">
        <v>125</v>
      </c>
      <c r="B23" s="58" t="s">
        <v>126</v>
      </c>
      <c r="C23" s="98">
        <f>C24+C26+C28+C30</f>
        <v>4277.4000000000005</v>
      </c>
    </row>
    <row r="24" spans="1:6" s="99" customFormat="1" ht="131.25" customHeight="1">
      <c r="A24" s="181" t="s">
        <v>127</v>
      </c>
      <c r="B24" s="182" t="s">
        <v>128</v>
      </c>
      <c r="C24" s="183">
        <f>C25</f>
        <v>645.6</v>
      </c>
    </row>
    <row r="25" spans="1:6" s="99" customFormat="1" ht="126.75" customHeight="1">
      <c r="A25" s="105" t="s">
        <v>129</v>
      </c>
      <c r="B25" s="171" t="s">
        <v>130</v>
      </c>
      <c r="C25" s="100">
        <v>645.6</v>
      </c>
      <c r="F25" s="134"/>
    </row>
    <row r="26" spans="1:6" s="99" customFormat="1" ht="171.75" hidden="1" customHeight="1">
      <c r="A26" s="135" t="s">
        <v>195</v>
      </c>
      <c r="B26" s="136" t="s">
        <v>194</v>
      </c>
      <c r="C26" s="132">
        <f>C27</f>
        <v>0</v>
      </c>
      <c r="F26" s="134"/>
    </row>
    <row r="27" spans="1:6" s="99" customFormat="1" ht="165.75" hidden="1" customHeight="1">
      <c r="A27" s="137" t="s">
        <v>196</v>
      </c>
      <c r="B27" s="138" t="s">
        <v>193</v>
      </c>
      <c r="C27" s="124"/>
      <c r="F27" s="134"/>
    </row>
    <row r="28" spans="1:6" s="99" customFormat="1" ht="157.5" hidden="1">
      <c r="A28" s="112" t="s">
        <v>184</v>
      </c>
      <c r="B28" s="139" t="s">
        <v>198</v>
      </c>
      <c r="C28" s="132">
        <f>C29</f>
        <v>0</v>
      </c>
      <c r="F28" s="134"/>
    </row>
    <row r="29" spans="1:6" s="99" customFormat="1" ht="147" hidden="1" customHeight="1">
      <c r="A29" s="113" t="s">
        <v>183</v>
      </c>
      <c r="B29" s="122" t="s">
        <v>197</v>
      </c>
      <c r="C29" s="140"/>
      <c r="F29" s="134"/>
    </row>
    <row r="30" spans="1:6" ht="21.75" customHeight="1">
      <c r="A30" s="55" t="s">
        <v>131</v>
      </c>
      <c r="B30" s="60" t="s">
        <v>132</v>
      </c>
      <c r="C30" s="98">
        <f>C31</f>
        <v>3631.8</v>
      </c>
    </row>
    <row r="31" spans="1:6" ht="31.5">
      <c r="A31" s="55" t="s">
        <v>133</v>
      </c>
      <c r="B31" s="60" t="s">
        <v>134</v>
      </c>
      <c r="C31" s="98">
        <f>C32+C33+C34+C35</f>
        <v>3631.8</v>
      </c>
    </row>
    <row r="32" spans="1:6" ht="141.75">
      <c r="A32" s="105" t="s">
        <v>133</v>
      </c>
      <c r="B32" s="66" t="s">
        <v>169</v>
      </c>
      <c r="C32" s="100">
        <v>1059.3</v>
      </c>
    </row>
    <row r="33" spans="1:5" ht="63">
      <c r="A33" s="103" t="s">
        <v>133</v>
      </c>
      <c r="B33" s="61" t="s">
        <v>164</v>
      </c>
      <c r="C33" s="101">
        <v>72.5</v>
      </c>
    </row>
    <row r="34" spans="1:5" ht="163.5" customHeight="1">
      <c r="A34" s="7" t="s">
        <v>182</v>
      </c>
      <c r="B34" s="104" t="s">
        <v>199</v>
      </c>
      <c r="C34" s="100">
        <v>2500</v>
      </c>
    </row>
    <row r="35" spans="1:5" s="99" customFormat="1" ht="75.75" hidden="1" customHeight="1">
      <c r="A35" s="117" t="s">
        <v>133</v>
      </c>
      <c r="B35" s="122" t="s">
        <v>243</v>
      </c>
      <c r="C35" s="124"/>
    </row>
    <row r="36" spans="1:5" ht="31.5">
      <c r="A36" s="55" t="s">
        <v>135</v>
      </c>
      <c r="B36" s="37" t="s">
        <v>136</v>
      </c>
      <c r="C36" s="98">
        <f>C37+C39</f>
        <v>156.52000000000001</v>
      </c>
    </row>
    <row r="37" spans="1:5" ht="63" customHeight="1">
      <c r="A37" s="55" t="s">
        <v>137</v>
      </c>
      <c r="B37" s="57" t="s">
        <v>138</v>
      </c>
      <c r="C37" s="98">
        <f>C38</f>
        <v>3.52</v>
      </c>
    </row>
    <row r="38" spans="1:5" ht="63" customHeight="1">
      <c r="A38" s="62" t="s">
        <v>139</v>
      </c>
      <c r="B38" s="63" t="s">
        <v>140</v>
      </c>
      <c r="C38" s="97">
        <v>3.52</v>
      </c>
      <c r="E38" s="59"/>
    </row>
    <row r="39" spans="1:5" ht="65.25" customHeight="1">
      <c r="A39" s="55" t="s">
        <v>141</v>
      </c>
      <c r="B39" s="57" t="s">
        <v>142</v>
      </c>
      <c r="C39" s="98">
        <f>C40</f>
        <v>153</v>
      </c>
    </row>
    <row r="40" spans="1:5" ht="63" customHeight="1">
      <c r="A40" s="62" t="s">
        <v>143</v>
      </c>
      <c r="B40" s="64" t="s">
        <v>144</v>
      </c>
      <c r="C40" s="97">
        <v>153</v>
      </c>
    </row>
    <row r="41" spans="1:5" s="99" customFormat="1" ht="15.75">
      <c r="A41" s="55" t="s">
        <v>145</v>
      </c>
      <c r="B41" s="57" t="s">
        <v>146</v>
      </c>
      <c r="C41" s="98">
        <f>C44+C42</f>
        <v>3682.9</v>
      </c>
    </row>
    <row r="42" spans="1:5" s="99" customFormat="1" ht="94.5" hidden="1">
      <c r="A42" s="150" t="s">
        <v>147</v>
      </c>
      <c r="B42" s="151" t="s">
        <v>148</v>
      </c>
      <c r="C42" s="147">
        <f>C43</f>
        <v>0</v>
      </c>
    </row>
    <row r="43" spans="1:5" s="99" customFormat="1" ht="94.5" hidden="1">
      <c r="A43" s="152" t="s">
        <v>149</v>
      </c>
      <c r="B43" s="153" t="s">
        <v>150</v>
      </c>
      <c r="C43" s="101"/>
    </row>
    <row r="44" spans="1:5" s="99" customFormat="1" ht="31.5">
      <c r="A44" s="55" t="s">
        <v>151</v>
      </c>
      <c r="B44" s="60" t="s">
        <v>152</v>
      </c>
      <c r="C44" s="98">
        <f>C45</f>
        <v>3682.9</v>
      </c>
    </row>
    <row r="45" spans="1:5" s="99" customFormat="1" ht="47.25">
      <c r="A45" s="55" t="s">
        <v>153</v>
      </c>
      <c r="B45" s="57" t="s">
        <v>154</v>
      </c>
      <c r="C45" s="98">
        <f>C46+C47</f>
        <v>3682.9</v>
      </c>
    </row>
    <row r="46" spans="1:5" s="99" customFormat="1" ht="94.5">
      <c r="A46" s="62" t="s">
        <v>165</v>
      </c>
      <c r="B46" s="64" t="s">
        <v>166</v>
      </c>
      <c r="C46" s="97">
        <v>3682.9</v>
      </c>
    </row>
    <row r="47" spans="1:5" s="99" customFormat="1" ht="297" hidden="1" customHeight="1">
      <c r="A47" s="117" t="s">
        <v>167</v>
      </c>
      <c r="B47" s="120" t="s">
        <v>168</v>
      </c>
      <c r="C47" s="124"/>
    </row>
    <row r="48" spans="1:5" s="99" customFormat="1" ht="94.5">
      <c r="A48" s="175" t="s">
        <v>155</v>
      </c>
      <c r="B48" s="176" t="s">
        <v>170</v>
      </c>
      <c r="C48" s="177">
        <f>C49</f>
        <v>113.59</v>
      </c>
    </row>
    <row r="49" spans="1:3" s="99" customFormat="1" ht="157.5">
      <c r="A49" s="175" t="s">
        <v>156</v>
      </c>
      <c r="B49" s="178" t="s">
        <v>171</v>
      </c>
      <c r="C49" s="177">
        <f>C50</f>
        <v>113.59</v>
      </c>
    </row>
    <row r="50" spans="1:3" s="99" customFormat="1" ht="141.75">
      <c r="A50" s="175" t="s">
        <v>172</v>
      </c>
      <c r="B50" s="178" t="s">
        <v>173</v>
      </c>
      <c r="C50" s="177">
        <f>C51</f>
        <v>113.59</v>
      </c>
    </row>
    <row r="51" spans="1:3" s="99" customFormat="1" ht="94.5">
      <c r="A51" s="172" t="s">
        <v>174</v>
      </c>
      <c r="B51" s="173" t="s">
        <v>157</v>
      </c>
      <c r="C51" s="179">
        <v>113.59</v>
      </c>
    </row>
  </sheetData>
  <mergeCells count="11">
    <mergeCell ref="A7:C7"/>
    <mergeCell ref="A9:C9"/>
    <mergeCell ref="A12:C12"/>
    <mergeCell ref="A13:C13"/>
    <mergeCell ref="B15:B16"/>
    <mergeCell ref="B1:C1"/>
    <mergeCell ref="A2:C2"/>
    <mergeCell ref="A3:C3"/>
    <mergeCell ref="A4:C4"/>
    <mergeCell ref="A5:C5"/>
    <mergeCell ref="A6:C6"/>
  </mergeCells>
  <phoneticPr fontId="0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workbookViewId="0">
      <selection activeCell="C1" sqref="B1:D9"/>
    </sheetView>
  </sheetViews>
  <sheetFormatPr defaultRowHeight="12.75"/>
  <cols>
    <col min="1" max="1" width="28.85546875" style="48" customWidth="1"/>
    <col min="2" max="2" width="41.28515625" style="48" customWidth="1"/>
    <col min="3" max="3" width="11.7109375" style="48" customWidth="1"/>
    <col min="4" max="4" width="10.85546875" style="48" customWidth="1"/>
    <col min="5" max="16384" width="9.140625" style="48"/>
  </cols>
  <sheetData>
    <row r="1" spans="1:4" ht="15.75">
      <c r="A1" s="47"/>
      <c r="B1" s="107"/>
      <c r="C1" s="190" t="s">
        <v>209</v>
      </c>
      <c r="D1" s="190"/>
    </row>
    <row r="2" spans="1:4" ht="15.75">
      <c r="A2" s="47"/>
      <c r="B2" s="190" t="s">
        <v>1</v>
      </c>
      <c r="C2" s="192"/>
      <c r="D2" s="192"/>
    </row>
    <row r="3" spans="1:4" ht="15.75">
      <c r="A3" s="47"/>
      <c r="B3" s="190" t="s">
        <v>2</v>
      </c>
      <c r="C3" s="192"/>
      <c r="D3" s="192"/>
    </row>
    <row r="4" spans="1:4" ht="15.75">
      <c r="A4" s="47"/>
      <c r="B4" s="190" t="s">
        <v>3</v>
      </c>
      <c r="C4" s="192"/>
      <c r="D4" s="192"/>
    </row>
    <row r="5" spans="1:4" ht="15.75">
      <c r="A5" s="47"/>
      <c r="B5" s="190" t="s">
        <v>4</v>
      </c>
      <c r="C5" s="192"/>
      <c r="D5" s="192"/>
    </row>
    <row r="6" spans="1:4" ht="15.75">
      <c r="A6" s="47"/>
      <c r="B6" s="190" t="s">
        <v>5</v>
      </c>
      <c r="C6" s="192"/>
      <c r="D6" s="192"/>
    </row>
    <row r="7" spans="1:4" ht="15.75">
      <c r="A7" s="47"/>
      <c r="B7" s="188" t="s">
        <v>253</v>
      </c>
      <c r="C7" s="192"/>
      <c r="D7" s="192"/>
    </row>
    <row r="8" spans="1:4" ht="15.75">
      <c r="A8" s="47"/>
      <c r="B8" s="107"/>
      <c r="C8" s="70"/>
      <c r="D8" s="70" t="s">
        <v>252</v>
      </c>
    </row>
    <row r="9" spans="1:4" ht="15.75">
      <c r="A9" s="47"/>
      <c r="B9" s="188" t="s">
        <v>256</v>
      </c>
      <c r="C9" s="192"/>
      <c r="D9" s="192"/>
    </row>
    <row r="10" spans="1:4" ht="15.75">
      <c r="A10" s="47"/>
      <c r="C10" s="70"/>
    </row>
    <row r="11" spans="1:4" ht="15.75">
      <c r="A11" s="47"/>
      <c r="B11" s="65"/>
      <c r="C11" s="65"/>
    </row>
    <row r="12" spans="1:4" ht="15.75">
      <c r="A12" s="200" t="s">
        <v>122</v>
      </c>
      <c r="B12" s="201"/>
      <c r="C12" s="201"/>
    </row>
    <row r="13" spans="1:4" ht="15.75">
      <c r="A13" s="200" t="s">
        <v>223</v>
      </c>
      <c r="B13" s="201"/>
      <c r="C13" s="201"/>
    </row>
    <row r="14" spans="1:4" ht="15.75">
      <c r="A14" s="49"/>
      <c r="B14" s="47"/>
      <c r="C14" s="47"/>
    </row>
    <row r="15" spans="1:4" ht="15.75">
      <c r="A15" s="204" t="s">
        <v>210</v>
      </c>
      <c r="B15" s="202" t="s">
        <v>29</v>
      </c>
      <c r="C15" s="208" t="s">
        <v>161</v>
      </c>
      <c r="D15" s="209"/>
    </row>
    <row r="16" spans="1:4" ht="15.75">
      <c r="A16" s="205"/>
      <c r="B16" s="207"/>
      <c r="C16" s="210" t="s">
        <v>163</v>
      </c>
      <c r="D16" s="211"/>
    </row>
    <row r="17" spans="1:6" ht="15.75">
      <c r="A17" s="206"/>
      <c r="B17" s="203"/>
      <c r="C17" s="108" t="s">
        <v>205</v>
      </c>
      <c r="D17" s="108" t="s">
        <v>224</v>
      </c>
    </row>
    <row r="18" spans="1:6" ht="15.75">
      <c r="A18" s="54">
        <v>1</v>
      </c>
      <c r="B18" s="54">
        <v>2</v>
      </c>
      <c r="C18" s="54">
        <v>3</v>
      </c>
      <c r="D18" s="54">
        <v>4</v>
      </c>
    </row>
    <row r="19" spans="1:6" ht="30" customHeight="1">
      <c r="A19" s="55" t="s">
        <v>121</v>
      </c>
      <c r="B19" s="56" t="s">
        <v>122</v>
      </c>
      <c r="C19" s="98">
        <f>C20+C52</f>
        <v>4838.8099999999995</v>
      </c>
      <c r="D19" s="98">
        <f>D20+D52</f>
        <v>4393.92</v>
      </c>
    </row>
    <row r="20" spans="1:6" ht="51" customHeight="1">
      <c r="A20" s="55" t="s">
        <v>123</v>
      </c>
      <c r="B20" s="57" t="s">
        <v>124</v>
      </c>
      <c r="C20" s="98">
        <f>C24+C40+C45+C21</f>
        <v>4838.8099999999995</v>
      </c>
      <c r="D20" s="98">
        <f>D24+D40+D45+D21</f>
        <v>4393.92</v>
      </c>
    </row>
    <row r="21" spans="1:6" ht="31.5" customHeight="1">
      <c r="A21" s="142" t="s">
        <v>230</v>
      </c>
      <c r="B21" s="143" t="s">
        <v>231</v>
      </c>
      <c r="C21" s="98">
        <f>C22</f>
        <v>489.69</v>
      </c>
      <c r="D21" s="98">
        <f>D22</f>
        <v>554.5</v>
      </c>
    </row>
    <row r="22" spans="1:6" ht="64.5" customHeight="1">
      <c r="A22" s="30" t="s">
        <v>232</v>
      </c>
      <c r="B22" s="30" t="s">
        <v>233</v>
      </c>
      <c r="C22" s="98">
        <f>C23</f>
        <v>489.69</v>
      </c>
      <c r="D22" s="98">
        <f>D23</f>
        <v>554.5</v>
      </c>
    </row>
    <row r="23" spans="1:6" ht="65.25" customHeight="1">
      <c r="A23" s="25" t="s">
        <v>234</v>
      </c>
      <c r="B23" s="144" t="s">
        <v>235</v>
      </c>
      <c r="C23" s="98">
        <v>489.69</v>
      </c>
      <c r="D23" s="98">
        <v>554.5</v>
      </c>
    </row>
    <row r="24" spans="1:6" ht="51.75" customHeight="1">
      <c r="A24" s="55" t="s">
        <v>125</v>
      </c>
      <c r="B24" s="58" t="s">
        <v>126</v>
      </c>
      <c r="C24" s="98">
        <f>C29+C25+C27</f>
        <v>509.7</v>
      </c>
      <c r="D24" s="98">
        <f>D29+D25+D27</f>
        <v>0</v>
      </c>
    </row>
    <row r="25" spans="1:6" s="99" customFormat="1" ht="131.25" hidden="1" customHeight="1">
      <c r="A25" s="130" t="s">
        <v>127</v>
      </c>
      <c r="B25" s="131" t="s">
        <v>128</v>
      </c>
      <c r="C25" s="132">
        <f>C26</f>
        <v>0</v>
      </c>
      <c r="D25" s="132">
        <f>D26</f>
        <v>0</v>
      </c>
    </row>
    <row r="26" spans="1:6" s="99" customFormat="1" ht="126.75" hidden="1" customHeight="1">
      <c r="A26" s="117" t="s">
        <v>129</v>
      </c>
      <c r="B26" s="133" t="s">
        <v>130</v>
      </c>
      <c r="C26" s="124"/>
      <c r="D26" s="124"/>
      <c r="F26" s="134"/>
    </row>
    <row r="27" spans="1:6" s="99" customFormat="1" ht="156.75" hidden="1" customHeight="1">
      <c r="A27" s="113" t="s">
        <v>184</v>
      </c>
      <c r="B27" s="114" t="s">
        <v>207</v>
      </c>
      <c r="C27" s="124">
        <f>C28</f>
        <v>0</v>
      </c>
      <c r="D27" s="124">
        <f>D28</f>
        <v>0</v>
      </c>
      <c r="F27" s="134"/>
    </row>
    <row r="28" spans="1:6" s="99" customFormat="1" ht="158.25" hidden="1" customHeight="1">
      <c r="A28" s="113" t="s">
        <v>183</v>
      </c>
      <c r="B28" s="114" t="s">
        <v>208</v>
      </c>
      <c r="C28" s="140"/>
      <c r="D28" s="140"/>
      <c r="F28" s="134"/>
    </row>
    <row r="29" spans="1:6" ht="21.75" customHeight="1">
      <c r="A29" s="55" t="s">
        <v>131</v>
      </c>
      <c r="B29" s="60" t="s">
        <v>132</v>
      </c>
      <c r="C29" s="98">
        <f>C30</f>
        <v>509.7</v>
      </c>
      <c r="D29" s="98">
        <f>D30</f>
        <v>0</v>
      </c>
    </row>
    <row r="30" spans="1:6" ht="31.5">
      <c r="A30" s="62" t="s">
        <v>133</v>
      </c>
      <c r="B30" s="154" t="s">
        <v>134</v>
      </c>
      <c r="C30" s="97">
        <f>C31+C32+C34+C33+C35+C38+C36+C37+C39</f>
        <v>509.7</v>
      </c>
      <c r="D30" s="97">
        <f>D31+D32+D34+D33+D35+D38+D36+D37+D39</f>
        <v>0</v>
      </c>
    </row>
    <row r="31" spans="1:6" ht="141.75" hidden="1">
      <c r="A31" s="117" t="s">
        <v>133</v>
      </c>
      <c r="B31" s="113" t="s">
        <v>169</v>
      </c>
      <c r="C31" s="124"/>
      <c r="D31" s="124"/>
    </row>
    <row r="32" spans="1:6" ht="110.25" hidden="1">
      <c r="A32" s="118" t="s">
        <v>133</v>
      </c>
      <c r="B32" s="119" t="s">
        <v>211</v>
      </c>
      <c r="C32" s="141"/>
      <c r="D32" s="141"/>
    </row>
    <row r="33" spans="1:5" ht="220.5" hidden="1">
      <c r="A33" s="118" t="s">
        <v>133</v>
      </c>
      <c r="B33" s="119" t="s">
        <v>212</v>
      </c>
      <c r="C33" s="141"/>
      <c r="D33" s="141"/>
    </row>
    <row r="34" spans="1:5" ht="78.75" hidden="1">
      <c r="A34" s="117" t="s">
        <v>133</v>
      </c>
      <c r="B34" s="120" t="s">
        <v>213</v>
      </c>
      <c r="C34" s="124"/>
      <c r="D34" s="124"/>
    </row>
    <row r="35" spans="1:5" ht="63">
      <c r="A35" s="103" t="s">
        <v>133</v>
      </c>
      <c r="B35" s="61" t="s">
        <v>164</v>
      </c>
      <c r="C35" s="101">
        <v>42</v>
      </c>
      <c r="D35" s="101">
        <v>0</v>
      </c>
    </row>
    <row r="36" spans="1:5" s="99" customFormat="1" ht="75.75" customHeight="1">
      <c r="A36" s="105" t="s">
        <v>133</v>
      </c>
      <c r="B36" s="180" t="s">
        <v>243</v>
      </c>
      <c r="C36" s="100">
        <v>467.7</v>
      </c>
      <c r="D36" s="186">
        <v>0</v>
      </c>
    </row>
    <row r="37" spans="1:5" ht="163.5" hidden="1" customHeight="1">
      <c r="A37" s="88" t="s">
        <v>182</v>
      </c>
      <c r="B37" s="121" t="s">
        <v>214</v>
      </c>
      <c r="C37" s="100"/>
      <c r="D37" s="100"/>
    </row>
    <row r="38" spans="1:5" ht="108.75" hidden="1" customHeight="1">
      <c r="A38" s="117" t="s">
        <v>133</v>
      </c>
      <c r="B38" s="122" t="s">
        <v>215</v>
      </c>
      <c r="C38" s="100"/>
      <c r="D38" s="100"/>
    </row>
    <row r="39" spans="1:5" ht="69" hidden="1" customHeight="1">
      <c r="A39" s="117" t="s">
        <v>133</v>
      </c>
      <c r="B39" s="122" t="s">
        <v>216</v>
      </c>
      <c r="C39" s="100"/>
      <c r="D39" s="100"/>
    </row>
    <row r="40" spans="1:5" ht="31.5">
      <c r="A40" s="55" t="s">
        <v>135</v>
      </c>
      <c r="B40" s="37" t="s">
        <v>136</v>
      </c>
      <c r="C40" s="98">
        <f>C41+C43</f>
        <v>156.52000000000001</v>
      </c>
      <c r="D40" s="98">
        <f>D41+D43</f>
        <v>156.52000000000001</v>
      </c>
    </row>
    <row r="41" spans="1:5" ht="63" customHeight="1">
      <c r="A41" s="55" t="s">
        <v>137</v>
      </c>
      <c r="B41" s="57" t="s">
        <v>138</v>
      </c>
      <c r="C41" s="98">
        <f>C42</f>
        <v>3.52</v>
      </c>
      <c r="D41" s="98">
        <f>D42</f>
        <v>3.52</v>
      </c>
    </row>
    <row r="42" spans="1:5" ht="63" customHeight="1">
      <c r="A42" s="62" t="s">
        <v>139</v>
      </c>
      <c r="B42" s="63" t="s">
        <v>140</v>
      </c>
      <c r="C42" s="97">
        <v>3.52</v>
      </c>
      <c r="D42" s="97">
        <v>3.52</v>
      </c>
      <c r="E42" s="59"/>
    </row>
    <row r="43" spans="1:5" ht="65.25" customHeight="1">
      <c r="A43" s="55" t="s">
        <v>141</v>
      </c>
      <c r="B43" s="57" t="s">
        <v>142</v>
      </c>
      <c r="C43" s="98">
        <f>C44</f>
        <v>153</v>
      </c>
      <c r="D43" s="98">
        <f>D44</f>
        <v>153</v>
      </c>
    </row>
    <row r="44" spans="1:5" ht="63" customHeight="1">
      <c r="A44" s="62" t="s">
        <v>143</v>
      </c>
      <c r="B44" s="64" t="s">
        <v>144</v>
      </c>
      <c r="C44" s="97">
        <v>153</v>
      </c>
      <c r="D44" s="97">
        <v>153</v>
      </c>
    </row>
    <row r="45" spans="1:5" s="99" customFormat="1" ht="15.75">
      <c r="A45" s="55" t="s">
        <v>145</v>
      </c>
      <c r="B45" s="57" t="s">
        <v>146</v>
      </c>
      <c r="C45" s="98">
        <f>C48+C46</f>
        <v>3682.9</v>
      </c>
      <c r="D45" s="98">
        <f>D48+D46</f>
        <v>3682.9</v>
      </c>
    </row>
    <row r="46" spans="1:5" s="99" customFormat="1" ht="94.5" hidden="1">
      <c r="A46" s="145" t="s">
        <v>147</v>
      </c>
      <c r="B46" s="146" t="s">
        <v>148</v>
      </c>
      <c r="C46" s="147">
        <f>C47</f>
        <v>0</v>
      </c>
      <c r="D46" s="147">
        <f>D47</f>
        <v>0</v>
      </c>
    </row>
    <row r="47" spans="1:5" s="99" customFormat="1" ht="94.5" hidden="1">
      <c r="A47" s="148" t="s">
        <v>149</v>
      </c>
      <c r="B47" s="149" t="s">
        <v>150</v>
      </c>
      <c r="C47" s="101"/>
      <c r="D47" s="101"/>
    </row>
    <row r="48" spans="1:5" s="99" customFormat="1" ht="31.5">
      <c r="A48" s="55" t="s">
        <v>151</v>
      </c>
      <c r="B48" s="60" t="s">
        <v>152</v>
      </c>
      <c r="C48" s="98">
        <f>C49</f>
        <v>3682.9</v>
      </c>
      <c r="D48" s="98">
        <f>D49</f>
        <v>3682.9</v>
      </c>
    </row>
    <row r="49" spans="1:4" s="99" customFormat="1" ht="47.25">
      <c r="A49" s="55" t="s">
        <v>153</v>
      </c>
      <c r="B49" s="57" t="s">
        <v>154</v>
      </c>
      <c r="C49" s="98">
        <f>C50+C51</f>
        <v>3682.9</v>
      </c>
      <c r="D49" s="98">
        <f>D50+D51</f>
        <v>3682.9</v>
      </c>
    </row>
    <row r="50" spans="1:4" s="99" customFormat="1" ht="94.5">
      <c r="A50" s="62" t="s">
        <v>165</v>
      </c>
      <c r="B50" s="64" t="s">
        <v>166</v>
      </c>
      <c r="C50" s="97">
        <v>3682.9</v>
      </c>
      <c r="D50" s="97">
        <v>3682.9</v>
      </c>
    </row>
    <row r="51" spans="1:4" ht="297" hidden="1" customHeight="1">
      <c r="A51" s="117" t="s">
        <v>167</v>
      </c>
      <c r="B51" s="123" t="s">
        <v>168</v>
      </c>
      <c r="C51" s="124"/>
      <c r="D51" s="124"/>
    </row>
    <row r="52" spans="1:4" ht="94.5" hidden="1">
      <c r="A52" s="125" t="s">
        <v>155</v>
      </c>
      <c r="B52" s="126" t="s">
        <v>170</v>
      </c>
      <c r="C52" s="115">
        <f t="shared" ref="C52:D54" si="0">C53</f>
        <v>0</v>
      </c>
      <c r="D52" s="115">
        <f t="shared" si="0"/>
        <v>0</v>
      </c>
    </row>
    <row r="53" spans="1:4" ht="157.5" hidden="1">
      <c r="A53" s="125" t="s">
        <v>156</v>
      </c>
      <c r="B53" s="127" t="s">
        <v>171</v>
      </c>
      <c r="C53" s="116">
        <f t="shared" si="0"/>
        <v>0</v>
      </c>
      <c r="D53" s="116">
        <f t="shared" si="0"/>
        <v>0</v>
      </c>
    </row>
    <row r="54" spans="1:4" ht="141.75" hidden="1">
      <c r="A54" s="125" t="s">
        <v>172</v>
      </c>
      <c r="B54" s="127" t="s">
        <v>173</v>
      </c>
      <c r="C54" s="115">
        <f t="shared" si="0"/>
        <v>0</v>
      </c>
      <c r="D54" s="115">
        <f t="shared" si="0"/>
        <v>0</v>
      </c>
    </row>
    <row r="55" spans="1:4" ht="94.5" hidden="1">
      <c r="A55" s="128" t="s">
        <v>174</v>
      </c>
      <c r="B55" s="129" t="s">
        <v>157</v>
      </c>
      <c r="C55" s="116"/>
      <c r="D55" s="116"/>
    </row>
  </sheetData>
  <mergeCells count="14">
    <mergeCell ref="B3:D3"/>
    <mergeCell ref="B4:D4"/>
    <mergeCell ref="B5:D5"/>
    <mergeCell ref="B6:D6"/>
    <mergeCell ref="B7:D7"/>
    <mergeCell ref="B9:D9"/>
    <mergeCell ref="A12:C12"/>
    <mergeCell ref="A13:C13"/>
    <mergeCell ref="C1:D1"/>
    <mergeCell ref="A15:A17"/>
    <mergeCell ref="B15:B17"/>
    <mergeCell ref="C15:D15"/>
    <mergeCell ref="C16:D16"/>
    <mergeCell ref="B2:D2"/>
  </mergeCells>
  <phoneticPr fontId="0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topLeftCell="B1" zoomScaleNormal="100" workbookViewId="0">
      <selection activeCell="E15" sqref="E15"/>
    </sheetView>
  </sheetViews>
  <sheetFormatPr defaultRowHeight="16.5"/>
  <cols>
    <col min="1" max="1" width="6.85546875" style="170" customWidth="1"/>
    <col min="2" max="2" width="28.85546875" style="156" customWidth="1"/>
    <col min="3" max="3" width="27.7109375" style="156" customWidth="1"/>
    <col min="4" max="4" width="54.42578125" style="156" customWidth="1"/>
    <col min="5" max="5" width="14.85546875" style="156" customWidth="1"/>
    <col min="6" max="6" width="14.28515625" style="156" customWidth="1"/>
    <col min="7" max="7" width="12.42578125" style="156" customWidth="1"/>
    <col min="8" max="8" width="52.42578125" style="156" customWidth="1"/>
    <col min="9" max="16384" width="9.140625" style="156"/>
  </cols>
  <sheetData>
    <row r="1" spans="1:8">
      <c r="A1" s="218" t="s">
        <v>254</v>
      </c>
      <c r="B1" s="219"/>
      <c r="C1" s="219"/>
      <c r="D1" s="219"/>
      <c r="E1" s="219"/>
      <c r="F1" s="219"/>
      <c r="G1" s="219"/>
      <c r="H1" s="219"/>
    </row>
    <row r="2" spans="1:8">
      <c r="A2" s="218"/>
      <c r="B2" s="219"/>
      <c r="C2" s="219"/>
      <c r="D2" s="219"/>
      <c r="E2" s="219"/>
      <c r="F2" s="219"/>
      <c r="G2" s="219"/>
      <c r="H2" s="219"/>
    </row>
    <row r="3" spans="1:8">
      <c r="A3" s="218"/>
      <c r="B3" s="219"/>
      <c r="C3" s="219"/>
      <c r="D3" s="219"/>
      <c r="E3" s="219"/>
      <c r="F3" s="219"/>
      <c r="G3" s="219"/>
      <c r="H3" s="219"/>
    </row>
    <row r="4" spans="1:8" ht="18" customHeight="1">
      <c r="A4" s="218"/>
      <c r="B4" s="219"/>
      <c r="C4" s="219"/>
      <c r="D4" s="219"/>
      <c r="E4" s="219"/>
      <c r="F4" s="219"/>
      <c r="G4" s="219"/>
      <c r="H4" s="219"/>
    </row>
    <row r="5" spans="1:8" ht="34.5" customHeight="1">
      <c r="A5" s="220" t="s">
        <v>236</v>
      </c>
      <c r="B5" s="220" t="s">
        <v>237</v>
      </c>
      <c r="C5" s="220" t="s">
        <v>28</v>
      </c>
      <c r="D5" s="220" t="s">
        <v>238</v>
      </c>
      <c r="E5" s="157" t="s">
        <v>247</v>
      </c>
      <c r="F5" s="157" t="s">
        <v>205</v>
      </c>
      <c r="G5" s="157" t="s">
        <v>224</v>
      </c>
      <c r="H5" s="222" t="s">
        <v>239</v>
      </c>
    </row>
    <row r="6" spans="1:8" ht="21.75" customHeight="1">
      <c r="A6" s="221"/>
      <c r="B6" s="221"/>
      <c r="C6" s="221"/>
      <c r="D6" s="221"/>
      <c r="E6" s="215" t="s">
        <v>240</v>
      </c>
      <c r="F6" s="216"/>
      <c r="G6" s="217"/>
      <c r="H6" s="222"/>
    </row>
    <row r="7" spans="1:8" s="162" customFormat="1" ht="82.5" hidden="1">
      <c r="A7" s="158">
        <v>1</v>
      </c>
      <c r="B7" s="159" t="s">
        <v>241</v>
      </c>
      <c r="C7" s="25"/>
      <c r="D7" s="21"/>
      <c r="E7" s="160"/>
      <c r="F7" s="160"/>
      <c r="G7" s="160"/>
      <c r="H7" s="161"/>
    </row>
    <row r="8" spans="1:8" s="162" customFormat="1" ht="82.5" hidden="1">
      <c r="A8" s="158">
        <v>2</v>
      </c>
      <c r="B8" s="159" t="s">
        <v>241</v>
      </c>
      <c r="C8" s="25"/>
      <c r="D8" s="21"/>
      <c r="E8" s="160"/>
      <c r="F8" s="160"/>
      <c r="G8" s="160"/>
      <c r="H8" s="161"/>
    </row>
    <row r="9" spans="1:8" s="162" customFormat="1" ht="82.5" hidden="1">
      <c r="A9" s="158">
        <v>3</v>
      </c>
      <c r="B9" s="159" t="s">
        <v>241</v>
      </c>
      <c r="C9" s="25"/>
      <c r="D9" s="21"/>
      <c r="E9" s="160"/>
      <c r="F9" s="160"/>
      <c r="G9" s="160"/>
      <c r="H9" s="161"/>
    </row>
    <row r="10" spans="1:8" s="162" customFormat="1" ht="82.5" hidden="1">
      <c r="A10" s="158">
        <v>4</v>
      </c>
      <c r="B10" s="159" t="s">
        <v>241</v>
      </c>
      <c r="C10" s="25"/>
      <c r="D10" s="21"/>
      <c r="E10" s="163"/>
      <c r="F10" s="163"/>
      <c r="G10" s="163"/>
      <c r="H10" s="161"/>
    </row>
    <row r="11" spans="1:8" s="162" customFormat="1" ht="23.25" hidden="1" customHeight="1">
      <c r="A11" s="212" t="s">
        <v>242</v>
      </c>
      <c r="B11" s="213"/>
      <c r="C11" s="213"/>
      <c r="D11" s="214"/>
      <c r="E11" s="164">
        <f>SUM(E7:E10)</f>
        <v>0</v>
      </c>
      <c r="F11" s="164">
        <f>SUM(F7:F10)</f>
        <v>0</v>
      </c>
      <c r="G11" s="164"/>
      <c r="H11" s="161"/>
    </row>
    <row r="12" spans="1:8" s="162" customFormat="1" ht="82.5">
      <c r="A12" s="165">
        <v>1</v>
      </c>
      <c r="B12" s="159" t="s">
        <v>241</v>
      </c>
      <c r="C12" s="62" t="s">
        <v>246</v>
      </c>
      <c r="D12" s="64" t="s">
        <v>144</v>
      </c>
      <c r="E12" s="174">
        <v>10400</v>
      </c>
      <c r="F12" s="174">
        <v>3400</v>
      </c>
      <c r="G12" s="174">
        <v>153000</v>
      </c>
      <c r="H12" s="33" t="s">
        <v>248</v>
      </c>
    </row>
    <row r="13" spans="1:8" s="162" customFormat="1" ht="110.25">
      <c r="A13" s="165">
        <f>A12+1</f>
        <v>2</v>
      </c>
      <c r="B13" s="159" t="s">
        <v>241</v>
      </c>
      <c r="C13" s="105" t="s">
        <v>217</v>
      </c>
      <c r="D13" s="66" t="s">
        <v>130</v>
      </c>
      <c r="E13" s="174">
        <v>645600</v>
      </c>
      <c r="F13" s="174">
        <v>0</v>
      </c>
      <c r="G13" s="174">
        <v>0</v>
      </c>
      <c r="H13" s="33" t="s">
        <v>249</v>
      </c>
    </row>
    <row r="14" spans="1:8" s="162" customFormat="1" ht="82.5">
      <c r="A14" s="165">
        <f>A13+1</f>
        <v>3</v>
      </c>
      <c r="B14" s="159" t="s">
        <v>241</v>
      </c>
      <c r="C14" s="62" t="s">
        <v>218</v>
      </c>
      <c r="D14" s="154" t="s">
        <v>134</v>
      </c>
      <c r="E14" s="174">
        <v>0</v>
      </c>
      <c r="F14" s="174">
        <v>467700</v>
      </c>
      <c r="G14" s="174">
        <v>0</v>
      </c>
      <c r="H14" s="33" t="s">
        <v>250</v>
      </c>
    </row>
    <row r="15" spans="1:8" s="162" customFormat="1" ht="82.5">
      <c r="A15" s="165">
        <f>A14+1</f>
        <v>4</v>
      </c>
      <c r="B15" s="159" t="s">
        <v>241</v>
      </c>
      <c r="C15" s="172" t="s">
        <v>219</v>
      </c>
      <c r="D15" s="173" t="s">
        <v>157</v>
      </c>
      <c r="E15" s="174">
        <v>113592.14</v>
      </c>
      <c r="F15" s="174">
        <v>0</v>
      </c>
      <c r="G15" s="174">
        <v>0</v>
      </c>
      <c r="H15" s="185" t="s">
        <v>251</v>
      </c>
    </row>
    <row r="16" spans="1:8" s="162" customFormat="1" ht="20.25" customHeight="1">
      <c r="A16" s="166" t="s">
        <v>244</v>
      </c>
      <c r="B16" s="167"/>
      <c r="C16" s="167"/>
      <c r="D16" s="168"/>
      <c r="E16" s="169">
        <f>SUM(E12:E15)</f>
        <v>769592.14</v>
      </c>
      <c r="F16" s="169">
        <f>SUM(F12:F15)</f>
        <v>471100</v>
      </c>
      <c r="G16" s="169">
        <f>SUM(G12:G15)</f>
        <v>153000</v>
      </c>
      <c r="H16" s="161"/>
    </row>
    <row r="17" spans="1:8" ht="24" hidden="1" customHeight="1">
      <c r="A17" s="166" t="s">
        <v>245</v>
      </c>
      <c r="B17" s="167"/>
      <c r="C17" s="167"/>
      <c r="D17" s="168"/>
      <c r="E17" s="169">
        <f>E11+E16</f>
        <v>769592.14</v>
      </c>
      <c r="F17" s="169">
        <f>F11+F16</f>
        <v>471100</v>
      </c>
      <c r="G17" s="169">
        <f>G11+G16</f>
        <v>153000</v>
      </c>
      <c r="H17" s="161"/>
    </row>
    <row r="18" spans="1:8">
      <c r="A18" s="156"/>
    </row>
  </sheetData>
  <mergeCells count="8">
    <mergeCell ref="A11:D11"/>
    <mergeCell ref="E6:G6"/>
    <mergeCell ref="A1:H4"/>
    <mergeCell ref="A5:A6"/>
    <mergeCell ref="B5:B6"/>
    <mergeCell ref="C5:C6"/>
    <mergeCell ref="D5:D6"/>
    <mergeCell ref="H5:H6"/>
  </mergeCells>
  <phoneticPr fontId="0" type="noConversion"/>
  <printOptions horizontalCentered="1"/>
  <pageMargins left="0" right="0" top="0.74803149606299213" bottom="0.39370078740157483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Прил1 ист</vt:lpstr>
      <vt:lpstr>Прил2 ист</vt:lpstr>
      <vt:lpstr>Прил3 доходы</vt:lpstr>
      <vt:lpstr>Прил4 доходы</vt:lpstr>
      <vt:lpstr>Прил5 Безвозм </vt:lpstr>
      <vt:lpstr>Прил6 Безвозм</vt:lpstr>
      <vt:lpstr>список февраль 2021</vt:lpstr>
      <vt:lpstr>'Прил3 доходы'!Заголовки_для_печати</vt:lpstr>
      <vt:lpstr>'Прил4 доходы'!Заголовки_для_печати</vt:lpstr>
      <vt:lpstr>'Прил5 Безвозм '!Заголовки_для_печати</vt:lpstr>
      <vt:lpstr>'Прил6 Безвозм'!Заголовки_для_печати</vt:lpstr>
      <vt:lpstr>'Прил3 доходы'!Область_печати</vt:lpstr>
      <vt:lpstr>'Прил4 доходы'!Область_печати</vt:lpstr>
      <vt:lpstr>'список февраль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2021-02-03T06:28:06Z</cp:lastPrinted>
  <dcterms:created xsi:type="dcterms:W3CDTF">2015-10-21T06:37:27Z</dcterms:created>
  <dcterms:modified xsi:type="dcterms:W3CDTF">2021-02-10T08:38:36Z</dcterms:modified>
</cp:coreProperties>
</file>