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00" windowHeight="11760" tabRatio="771" activeTab="1"/>
  </bookViews>
  <sheets>
    <sheet name="Прил1 ист" sheetId="14" r:id="rId1"/>
    <sheet name="Прил2 доходы" sheetId="15" r:id="rId2"/>
    <sheet name="Прил3 Безвозм" sheetId="16" r:id="rId3"/>
  </sheets>
  <definedNames>
    <definedName name="_xlnm.Print_Titles" localSheetId="1">'Прил2 доходы'!$17:$18</definedName>
    <definedName name="_xlnm.Print_Titles" localSheetId="2">'Прил3 Безвозм'!$15:$17</definedName>
    <definedName name="_xlnm.Print_Area" localSheetId="1">'Прил2 доходы'!$A$1:$E$73</definedName>
  </definedNames>
  <calcPr calcId="125725"/>
</workbook>
</file>

<file path=xl/calcChain.xml><?xml version="1.0" encoding="utf-8"?>
<calcChain xmlns="http://schemas.openxmlformats.org/spreadsheetml/2006/main">
  <c r="D24" i="15"/>
  <c r="C28" i="14"/>
  <c r="C70" i="15"/>
  <c r="C71"/>
  <c r="C54"/>
  <c r="C53"/>
  <c r="C50"/>
  <c r="C49" s="1"/>
  <c r="C47"/>
  <c r="C43"/>
  <c r="C42"/>
  <c r="C41" s="1"/>
  <c r="C39"/>
  <c r="C38" s="1"/>
  <c r="C36"/>
  <c r="C34"/>
  <c r="C33"/>
  <c r="C31"/>
  <c r="C30"/>
  <c r="C28"/>
  <c r="C27"/>
  <c r="C25"/>
  <c r="C23"/>
  <c r="C21"/>
  <c r="C22" i="16"/>
  <c r="C21" s="1"/>
  <c r="C20" s="1"/>
  <c r="C19" s="1"/>
  <c r="C46"/>
  <c r="C48"/>
  <c r="C45" s="1"/>
  <c r="C72" i="15" s="1"/>
  <c r="C23" i="16"/>
  <c r="C46" i="15" l="1"/>
  <c r="C45" s="1"/>
  <c r="C20" s="1"/>
  <c r="C69"/>
  <c r="C68"/>
  <c r="C67" s="1"/>
  <c r="C73" l="1"/>
  <c r="C27" i="14" s="1"/>
  <c r="C26" s="1"/>
  <c r="C25" s="1"/>
  <c r="C24" s="1"/>
  <c r="E23" i="16"/>
  <c r="D23"/>
  <c r="E47" i="15" l="1"/>
  <c r="D47"/>
  <c r="E25"/>
  <c r="D25"/>
  <c r="D23" l="1"/>
  <c r="E23"/>
  <c r="E65"/>
  <c r="D65"/>
  <c r="D64" s="1"/>
  <c r="D63" s="1"/>
  <c r="E64"/>
  <c r="E63"/>
  <c r="E61"/>
  <c r="D61"/>
  <c r="E60"/>
  <c r="D60"/>
  <c r="E58"/>
  <c r="D58"/>
  <c r="E57"/>
  <c r="D57"/>
  <c r="E56"/>
  <c r="D56"/>
  <c r="E54"/>
  <c r="D54"/>
  <c r="E53"/>
  <c r="D53"/>
  <c r="E50"/>
  <c r="D50"/>
  <c r="D49" s="1"/>
  <c r="D46" s="1"/>
  <c r="D45" s="1"/>
  <c r="E49"/>
  <c r="E46" s="1"/>
  <c r="E45" s="1"/>
  <c r="E43"/>
  <c r="D43"/>
  <c r="E42"/>
  <c r="D42"/>
  <c r="E41"/>
  <c r="D41"/>
  <c r="E39"/>
  <c r="E38" s="1"/>
  <c r="D39"/>
  <c r="D38" s="1"/>
  <c r="E36"/>
  <c r="D36"/>
  <c r="E34"/>
  <c r="D34"/>
  <c r="E31"/>
  <c r="D31"/>
  <c r="E28"/>
  <c r="E27" s="1"/>
  <c r="D28"/>
  <c r="D27" s="1"/>
  <c r="E21"/>
  <c r="D21"/>
  <c r="E33" l="1"/>
  <c r="D33"/>
  <c r="E30"/>
  <c r="E20" s="1"/>
  <c r="D30"/>
  <c r="D20" s="1"/>
  <c r="E22" i="16" l="1"/>
  <c r="E21" s="1"/>
  <c r="E69" i="15" s="1"/>
  <c r="D22" i="16"/>
  <c r="D21" s="1"/>
  <c r="D69" i="15" s="1"/>
  <c r="E52" i="16" l="1"/>
  <c r="E51" s="1"/>
  <c r="E50" s="1"/>
  <c r="D52"/>
  <c r="D51" s="1"/>
  <c r="D50" s="1"/>
  <c r="E48"/>
  <c r="D48"/>
  <c r="E46"/>
  <c r="D46"/>
  <c r="E43"/>
  <c r="D43"/>
  <c r="E41"/>
  <c r="D41"/>
  <c r="E30"/>
  <c r="E29" s="1"/>
  <c r="D30"/>
  <c r="D29" s="1"/>
  <c r="E27"/>
  <c r="D27"/>
  <c r="E25"/>
  <c r="D25"/>
  <c r="E28" i="14"/>
  <c r="D28"/>
  <c r="D45" i="16" l="1"/>
  <c r="D72" i="15" s="1"/>
  <c r="E45" i="16"/>
  <c r="E72" i="15" s="1"/>
  <c r="D40" i="16"/>
  <c r="D71" i="15" s="1"/>
  <c r="E40" i="16"/>
  <c r="E71" i="15" s="1"/>
  <c r="D24" i="16"/>
  <c r="D70" i="15" s="1"/>
  <c r="E24" i="16"/>
  <c r="D68" i="15" l="1"/>
  <c r="D67" s="1"/>
  <c r="D73" s="1"/>
  <c r="D27" i="14" s="1"/>
  <c r="D26" s="1"/>
  <c r="D25" s="1"/>
  <c r="D24" s="1"/>
  <c r="E20" i="16"/>
  <c r="E19" s="1"/>
  <c r="E70" i="15"/>
  <c r="E68" s="1"/>
  <c r="D20" i="16"/>
  <c r="D19" s="1"/>
  <c r="E67" i="15" l="1"/>
  <c r="E73" s="1"/>
  <c r="E27" i="14" s="1"/>
  <c r="E26" s="1"/>
  <c r="E25" s="1"/>
  <c r="E24" s="1"/>
</calcChain>
</file>

<file path=xl/sharedStrings.xml><?xml version="1.0" encoding="utf-8"?>
<sst xmlns="http://schemas.openxmlformats.org/spreadsheetml/2006/main" count="236" uniqueCount="194">
  <si>
    <t>Приложение 1</t>
  </si>
  <si>
    <t>к решению совета депутатов</t>
  </si>
  <si>
    <t>муниципального образования</t>
  </si>
  <si>
    <t xml:space="preserve"> Кусинское сельское поселение</t>
  </si>
  <si>
    <t>Киришского муниципального района</t>
  </si>
  <si>
    <t>Ленинградской области</t>
  </si>
  <si>
    <t>ИСТОЧНИКИ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</si>
  <si>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</si>
  <si>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</si>
  <si>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</si>
  <si>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бюджетов</t>
  </si>
  <si>
    <t>000 01 05 02 00 00 0000 500</t>
  </si>
  <si>
    <t>Увеличение прочих остатков средств бюджетов</t>
  </si>
  <si>
    <t>000 01 05 02 01 10 0000 510</t>
  </si>
  <si>
    <t>Увеличение прочих остатков денежных средств бюджетов сельских поселений</t>
  </si>
  <si>
    <t>000 01 05 02 00 00 0000 600</t>
  </si>
  <si>
    <t>Уменьшение прочих остатков средств бюджетов</t>
  </si>
  <si>
    <t>000 01 05 02 01 10 0000 610</t>
  </si>
  <si>
    <t>Уменьшение прочих остатков денежных средств бюджетов сельских поселений</t>
  </si>
  <si>
    <t xml:space="preserve">Наименование </t>
  </si>
  <si>
    <t>Приложение 3</t>
  </si>
  <si>
    <t>Прогнозируемые поступления доходов в бюджет</t>
  </si>
  <si>
    <t xml:space="preserve">муниципального образования Кусинское сельское поселение </t>
  </si>
  <si>
    <t xml:space="preserve">Киришского муниципального района Ленинградской области </t>
  </si>
  <si>
    <t>Код бюджетной классификации</t>
  </si>
  <si>
    <t>Источник доходов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</si>
  <si>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</si>
  <si>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</si>
  <si>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</si>
  <si>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</si>
  <si>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</si>
  <si>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Налоги на доходы физических лиц</t>
  </si>
  <si>
    <t>000 1 03 00000 00 0000 000</t>
  </si>
  <si>
    <t>Налоги на товары (работы, услуги)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</si>
  <si>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</si>
  <si>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</si>
  <si>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</si>
  <si>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</si>
  <si>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</si>
  <si>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</si>
  <si>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</si>
  <si>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</si>
  <si>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</si>
  <si>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</si>
  <si>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</si>
  <si>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</si>
  <si>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</si>
  <si>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</si>
  <si>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</si>
  <si>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</si>
  <si>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</si>
  <si>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</si>
  <si>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</si>
  <si>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</si>
  <si>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</si>
  <si>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</si>
  <si>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</si>
  <si>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</si>
  <si>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</si>
  <si>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</si>
  <si>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</si>
  <si>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</si>
  <si>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</si>
  <si>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</si>
  <si>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</t>
  </si>
  <si>
    <t>000 1 09 00000 00 0000 000</t>
  </si>
  <si>
    <t>Задолженность и перерасчеты по отмененным налогам, сборам и иным обязательным платежам</t>
  </si>
  <si>
    <t>000 1 09 04000 00 0000 110</t>
  </si>
  <si>
    <t>000 1 09 04050 00 0000 110</t>
  </si>
  <si>
    <t>Земельный налог (по обязательствам, возникшим до 1 января 2006 года)</t>
  </si>
  <si>
    <t>000 1 09 04053 10 0000 110</t>
  </si>
  <si>
    <t>Земельный налог (по обязательствам, возникшим до 1 января 2006 года), мобилизуемый на территориях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</si>
  <si>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</si>
  <si>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</si>
  <si>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</si>
  <si>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</si>
  <si>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000 1 11 05070 00 0000 120</t>
  </si>
  <si>
    <t>Доходы от сдачи в аренду имущества, составляющего государственную (муниципальную) казну  (за исключением земельных участков)</t>
  </si>
  <si>
    <t>000 1 11 05075 10 0000 120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</si>
  <si>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</si>
  <si>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000 1 11 05075 10 0001 120</t>
  </si>
  <si>
    <t>Доходы от сдачи в аренду имущества, составляющего казну сельских поселений (за исключением земельных участков)-доходы от сдачи в аренду имущества, непосредственно участвующего в предоставлении коммунальных услуг населению</t>
  </si>
  <si>
    <t>000 1 11 05075 10 0002 120</t>
  </si>
  <si>
    <t>Доходы от сдачи в аренду имущества, составляющего казну сельских поселений (за исключением земельных участков) - по прочим договорам от сдачи в аренду имущества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</si>
  <si>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</si>
  <si>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</si>
  <si>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</si>
  <si>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</si>
  <si>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</si>
  <si>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</si>
  <si>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000 1 13 00000 00 0000 000</t>
  </si>
  <si>
    <t>Доходы от оказания платных услуг и компенсации затрат государства</t>
  </si>
  <si>
    <t>000 1 13 01000 00 0000 130</t>
  </si>
  <si>
    <t xml:space="preserve">Доходы от оказания платных услуг (работ) </t>
  </si>
  <si>
    <t>000 1 13 01990 00 0000 130</t>
  </si>
  <si>
    <t>Прочие доходы от оказания платных услуг (работ)</t>
  </si>
  <si>
    <t>000 1 13 01995 10 0000 130</t>
  </si>
  <si>
    <t xml:space="preserve">Прочие доходы  от оказания платных услуг (работ) получателями средств бюджетов сельских поселений </t>
  </si>
  <si>
    <t>000 1 13 02000 00 0000 130</t>
  </si>
  <si>
    <t>Доходы от  компенсации затрат государства</t>
  </si>
  <si>
    <t>000 1 13 02990 00 0000 130</t>
  </si>
  <si>
    <t>Прочие доходы от компенсации затрат государства</t>
  </si>
  <si>
    <t>000 1 13 02995 10 0000 130</t>
  </si>
  <si>
    <t xml:space="preserve">Прочие доходы  от компенсации затрат бюджетов сельских поселений 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</si>
  <si>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</si>
  <si>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</si>
  <si>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</si>
  <si>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</si>
  <si>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000 2 02 20000 00 0000 150</t>
  </si>
  <si>
    <t>Субсидии бюджетам бюджетной системы Российской Федерации (межбюджетные субсидии)</t>
  </si>
  <si>
    <t>000 2 02 20216 00 0000 150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</si>
  <si>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</si>
  <si>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</si>
  <si>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</si>
  <si>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000 2 02 29999 00 0000 150</t>
  </si>
  <si>
    <t>Прочие субсидии</t>
  </si>
  <si>
    <t>000 2 02 29999 10 0000 150</t>
  </si>
  <si>
    <t>Прочие субсидии бюджетам сельских поселений</t>
  </si>
  <si>
    <t>000 2 02 30000 00 0000 150</t>
  </si>
  <si>
    <t>Субвенции бюджетам бюджетной системы Российской Федерации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</si>
  <si>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</si>
  <si>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</si>
  <si>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</si>
  <si>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</si>
  <si>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000 2 02 35118 00 0000 150</t>
  </si>
  <si>
    <t>000 2 02 35118 10 0000 150</t>
  </si>
  <si>
    <t>000 2 02 40000 00 0000 150</t>
  </si>
  <si>
    <t>Иные межбюджетные трансферты</t>
  </si>
  <si>
    <t>000 2 02 45160 00 0000 150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</si>
  <si>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</si>
  <si>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</si>
  <si>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</si>
  <si>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</si>
  <si>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</si>
  <si>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</si>
  <si>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</si>
  <si>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>000 2 18 00000 00 0000 000</t>
  </si>
  <si>
    <t>000 2 18 00000 00 0000 150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</si>
  <si>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</si>
  <si>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ВСЕГО: доходов</t>
  </si>
  <si>
    <t xml:space="preserve">Сумма </t>
  </si>
  <si>
    <t>(тысяч рублей)</t>
  </si>
  <si>
    <t>Прочие субсидии бюджетам сельских поселений на реализацию областного закона от 15 января 2018 года N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</si>
  <si>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Доходы бюджетов бюджетной системы Российской Федерации от возврата 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</si>
  <si>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</si>
  <si>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</si>
  <si>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</si>
  <si>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000 2 18 60010 10 0000 150</t>
  </si>
  <si>
    <t>000 1 03 02261 01 0000 110</t>
  </si>
  <si>
    <t xml:space="preserve"> 000 2 02 29999 10 0000 150</t>
  </si>
  <si>
    <t>000 2 02 20302 10 0000 150</t>
  </si>
  <si>
    <t>000 2 02 20302 00 0000 150</t>
  </si>
  <si>
    <t xml:space="preserve">000 1 14 06025 10 0000 430
</t>
  </si>
  <si>
    <t>000 1 14 06020 00 0000 430</t>
  </si>
  <si>
    <t>Доходы от продажи земельных  участков,  государственная собственность на  которые  разграничена  (за  исключением земельных участков бюджетных  и автономных учреждений)</t>
  </si>
  <si>
    <t xml:space="preserve"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 </t>
  </si>
  <si>
    <t>000 1 14 06000 00 0000 430</t>
  </si>
  <si>
    <t xml:space="preserve">Доходы от продажи земельных участков, находящихся в государственной и  муниципальной собственности </t>
  </si>
  <si>
    <t>Доходы от продажи материальных и нематериальных активов</t>
  </si>
  <si>
    <t>000 1 14 00000 00 0000 000</t>
  </si>
  <si>
    <t>Приложение 2</t>
  </si>
  <si>
    <t>внутреннего финансирования дефицита бюджета муниципального</t>
  </si>
  <si>
    <t xml:space="preserve">образования Кусинское сельское поселение  Киришского муниципального района </t>
  </si>
  <si>
    <t xml:space="preserve">Код </t>
  </si>
  <si>
    <t xml:space="preserve"> Субсидии бюджетам  муниципальных  образований    на    обеспечение мероприятий    по    переселению  граждан из аварийного  жилищного  фонда, в том  числе  переселению  граждан из аварийного жилищного  фонда  с  учетом необходимости  развития малоэтажного  жилищного строительства, за  счет  средств бюджетов
</t>
  </si>
  <si>
    <t xml:space="preserve"> Субсидии    бюджетам    сельских поселений     на     обеспечение  мероприятий    по    переселению  граждан из аварийного  жилищного  фонда, в том  числе  переселению  граждан из аварийного жилищного  фонда  с  учетом необходимости  развития малоэтажного  жилищного строительства, за  счет  средств бюджетов
</t>
  </si>
  <si>
    <t xml:space="preserve">Код бюджетной классификации </t>
  </si>
  <si>
    <t>Прочие субсидии бюджетам сельских поселений на реализацию областного закона от 12 мая 2015 года N 42-оз "О содействии развитию на части территорий муниципальных образований Ленинградской области иных форм местного самоуправления"</t>
  </si>
  <si>
    <t>Субсидии на реализацию мероприятий по подготовке объектов теплоснабжения к отопительному сезону на территории Ленинградской области в рамках подпрограммы "Энергетика Ленинградской области" на 2014 - 2029 годы государственной программы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Ленинградской области"</t>
  </si>
  <si>
    <t>Субсидии на реализацию мероприятий по обеспечению устойчивого функционирования объектов теплоснабжения на территории Ленинградской области</t>
  </si>
  <si>
    <t>Прочие субсидии бюджетам сельских поселений  на мероприятия, направленные на безаварийную работу объектов водоснабжения и водоотведения</t>
  </si>
  <si>
    <t>Прочие субсидии бюджетам городских поселений на реализацию областного закона от 28 декабря 2018 года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</si>
  <si>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Субсидии на подготовку проектов изменений в генеральные планы поселений, необходимых для внесения сведений о местоположении границ населенных пунктов в единый государственный реестр недвижимости</t>
  </si>
  <si>
    <t>Обеспечение устойчивого сокращения непригодного для проживания жилого фонда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</si>
  <si>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</si>
  <si>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000 2 02 10000 00 0000 150</t>
  </si>
  <si>
    <t>Дотации бюджетам бюджетной системы Российской Федерации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</si>
  <si>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</si>
  <si>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</si>
  <si>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</si>
  <si>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</si>
  <si>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</si>
  <si>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</si>
  <si>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</si>
  <si>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</si>
  <si>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</si>
  <si>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</si>
  <si>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Прочие субсидии бюджетам сельских поселений на комплекс мероприятий по борьбе с борщевиком Сосновского (конкурсные)</t>
  </si>
  <si>
    <t>2026 год</t>
  </si>
  <si>
    <t>2027 год</t>
  </si>
  <si>
    <t>2025 год</t>
  </si>
  <si>
    <t>на 2025 год и на плановый период 2026-2027 годов</t>
  </si>
  <si>
    <t>Сумма (тысяч рублей)</t>
  </si>
  <si>
    <t>Ленинградской области на 2025 год и на плановый период 2026-2027 годов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</si>
</sst>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#,##0.00000"/>
    <numFmt numFmtId="166" formatCode="0.00000"/>
  </numFmts>
  <fonts count="30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4">
    <xf numFmtId="0" fontId="0" fillId="0" borderId="0"/>
    <xf numFmtId="0" fontId="13" fillId="0" borderId="0"/>
    <xf numFmtId="0" fontId="8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7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87">
    <xf numFmtId="0" fontId="0" fillId="0" borderId="0" xfId="0"/>
    <xf numFmtId="0" fontId="9" fillId="0" borderId="0" xfId="0" applyFont="1"/>
    <xf numFmtId="0" fontId="10" fillId="0" borderId="0" xfId="0" applyFont="1"/>
    <xf numFmtId="0" fontId="12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justify"/>
    </xf>
    <xf numFmtId="0" fontId="9" fillId="0" borderId="1" xfId="0" applyFont="1" applyBorder="1"/>
    <xf numFmtId="0" fontId="9" fillId="0" borderId="1" xfId="0" applyFont="1" applyBorder="1" applyAlignment="1">
      <alignment horizontal="justify"/>
    </xf>
    <xf numFmtId="2" fontId="10" fillId="0" borderId="0" xfId="0" applyNumberFormat="1" applyFont="1"/>
    <xf numFmtId="0" fontId="9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horizontal="justify" wrapText="1"/>
    </xf>
    <xf numFmtId="0" fontId="11" fillId="0" borderId="1" xfId="0" applyFont="1" applyBorder="1" applyAlignment="1">
      <alignment horizontal="justify" wrapText="1"/>
    </xf>
    <xf numFmtId="2" fontId="0" fillId="0" borderId="0" xfId="0" applyNumberFormat="1"/>
    <xf numFmtId="0" fontId="16" fillId="0" borderId="0" xfId="0" applyFont="1"/>
    <xf numFmtId="0" fontId="9" fillId="2" borderId="1" xfId="0" applyFont="1" applyFill="1" applyBorder="1" applyAlignment="1">
      <alignment horizontal="justify" wrapText="1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justify" wrapText="1"/>
    </xf>
    <xf numFmtId="0" fontId="0" fillId="2" borderId="0" xfId="0" applyFill="1"/>
    <xf numFmtId="0" fontId="9" fillId="2" borderId="1" xfId="0" applyFont="1" applyFill="1" applyBorder="1"/>
    <xf numFmtId="0" fontId="9" fillId="2" borderId="1" xfId="1" applyFont="1" applyFill="1" applyBorder="1" applyAlignment="1">
      <alignment horizontal="justify" wrapText="1"/>
    </xf>
    <xf numFmtId="0" fontId="13" fillId="2" borderId="0" xfId="0" applyFont="1" applyFill="1"/>
    <xf numFmtId="0" fontId="13" fillId="0" borderId="0" xfId="0" applyFont="1"/>
    <xf numFmtId="0" fontId="18" fillId="0" borderId="0" xfId="0" applyFont="1" applyBorder="1"/>
    <xf numFmtId="4" fontId="18" fillId="0" borderId="0" xfId="0" applyNumberFormat="1" applyFont="1" applyBorder="1"/>
    <xf numFmtId="2" fontId="18" fillId="0" borderId="0" xfId="0" applyNumberFormat="1" applyFont="1" applyBorder="1"/>
    <xf numFmtId="0" fontId="19" fillId="0" borderId="0" xfId="0" applyFont="1" applyBorder="1"/>
    <xf numFmtId="4" fontId="20" fillId="0" borderId="0" xfId="0" applyNumberFormat="1" applyFont="1" applyBorder="1" applyAlignment="1">
      <alignment horizontal="center" wrapText="1"/>
    </xf>
    <xf numFmtId="0" fontId="21" fillId="0" borderId="0" xfId="0" applyFont="1" applyBorder="1"/>
    <xf numFmtId="4" fontId="19" fillId="0" borderId="0" xfId="0" applyNumberFormat="1" applyFont="1" applyBorder="1"/>
    <xf numFmtId="4" fontId="21" fillId="0" borderId="0" xfId="0" applyNumberFormat="1" applyFont="1" applyBorder="1"/>
    <xf numFmtId="0" fontId="0" fillId="0" borderId="0" xfId="0" applyFont="1"/>
    <xf numFmtId="0" fontId="9" fillId="0" borderId="0" xfId="8" applyFont="1"/>
    <xf numFmtId="0" fontId="9" fillId="0" borderId="0" xfId="8" applyFont="1" applyAlignment="1">
      <alignment horizontal="center"/>
    </xf>
    <xf numFmtId="0" fontId="22" fillId="0" borderId="0" xfId="0" applyFont="1"/>
    <xf numFmtId="2" fontId="22" fillId="0" borderId="0" xfId="0" applyNumberFormat="1" applyFont="1"/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justify" wrapText="1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justify" wrapText="1"/>
    </xf>
    <xf numFmtId="0" fontId="17" fillId="0" borderId="1" xfId="1" applyFont="1" applyBorder="1"/>
    <xf numFmtId="0" fontId="17" fillId="0" borderId="1" xfId="1" applyFont="1" applyBorder="1" applyAlignment="1">
      <alignment wrapText="1"/>
    </xf>
    <xf numFmtId="0" fontId="15" fillId="0" borderId="1" xfId="1" applyFont="1" applyBorder="1"/>
    <xf numFmtId="0" fontId="15" fillId="0" borderId="1" xfId="1" applyFont="1" applyBorder="1" applyAlignment="1">
      <alignment wrapText="1"/>
    </xf>
    <xf numFmtId="0" fontId="17" fillId="0" borderId="1" xfId="0" applyFont="1" applyBorder="1"/>
    <xf numFmtId="0" fontId="17" fillId="0" borderId="1" xfId="0" applyFont="1" applyBorder="1" applyAlignment="1">
      <alignment horizontal="justify"/>
    </xf>
    <xf numFmtId="0" fontId="15" fillId="0" borderId="1" xfId="0" applyFont="1" applyBorder="1"/>
    <xf numFmtId="0" fontId="15" fillId="0" borderId="1" xfId="0" applyFont="1" applyBorder="1" applyAlignment="1">
      <alignment horizontal="justify"/>
    </xf>
    <xf numFmtId="0" fontId="15" fillId="0" borderId="1" xfId="0" applyFont="1" applyFill="1" applyBorder="1" applyAlignment="1">
      <alignment horizontal="justify"/>
    </xf>
    <xf numFmtId="0" fontId="17" fillId="2" borderId="1" xfId="0" applyFont="1" applyFill="1" applyBorder="1"/>
    <xf numFmtId="0" fontId="17" fillId="2" borderId="1" xfId="0" applyFont="1" applyFill="1" applyBorder="1" applyAlignment="1">
      <alignment horizontal="justify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justify"/>
    </xf>
    <xf numFmtId="0" fontId="17" fillId="2" borderId="1" xfId="0" applyFont="1" applyFill="1" applyBorder="1" applyAlignment="1">
      <alignment horizontal="justify" wrapText="1"/>
    </xf>
    <xf numFmtId="0" fontId="15" fillId="2" borderId="1" xfId="0" applyFont="1" applyFill="1" applyBorder="1" applyAlignment="1">
      <alignment horizontal="justify" wrapText="1"/>
    </xf>
    <xf numFmtId="0" fontId="9" fillId="0" borderId="0" xfId="0" applyFont="1" applyAlignment="1">
      <alignment horizontal="right"/>
    </xf>
    <xf numFmtId="0" fontId="0" fillId="0" borderId="0" xfId="0" applyAlignment="1"/>
    <xf numFmtId="0" fontId="11" fillId="0" borderId="1" xfId="0" applyFont="1" applyBorder="1" applyAlignment="1">
      <alignment horizontal="center" vertical="top"/>
    </xf>
    <xf numFmtId="0" fontId="11" fillId="2" borderId="1" xfId="0" applyFont="1" applyFill="1" applyBorder="1" applyAlignment="1">
      <alignment horizontal="left" wrapText="1"/>
    </xf>
    <xf numFmtId="0" fontId="11" fillId="0" borderId="1" xfId="0" applyNumberFormat="1" applyFont="1" applyBorder="1" applyAlignment="1">
      <alignment horizontal="justify" wrapText="1"/>
    </xf>
    <xf numFmtId="0" fontId="9" fillId="0" borderId="0" xfId="1" applyFont="1" applyAlignment="1">
      <alignment horizontal="right"/>
    </xf>
    <xf numFmtId="0" fontId="9" fillId="0" borderId="0" xfId="8" applyFont="1" applyAlignment="1">
      <alignment horizontal="right"/>
    </xf>
    <xf numFmtId="0" fontId="11" fillId="0" borderId="1" xfId="8" applyFont="1" applyBorder="1"/>
    <xf numFmtId="0" fontId="11" fillId="0" borderId="1" xfId="8" applyFont="1" applyBorder="1" applyAlignment="1">
      <alignment horizontal="justify" wrapText="1"/>
    </xf>
    <xf numFmtId="0" fontId="11" fillId="0" borderId="1" xfId="8" applyFont="1" applyBorder="1" applyAlignment="1">
      <alignment horizontal="justify"/>
    </xf>
    <xf numFmtId="0" fontId="9" fillId="0" borderId="1" xfId="8" applyFont="1" applyBorder="1"/>
    <xf numFmtId="0" fontId="9" fillId="0" borderId="1" xfId="8" applyFont="1" applyBorder="1" applyAlignment="1">
      <alignment horizontal="justify" wrapText="1"/>
    </xf>
    <xf numFmtId="0" fontId="13" fillId="0" borderId="0" xfId="8" applyFont="1"/>
    <xf numFmtId="0" fontId="9" fillId="0" borderId="1" xfId="8" applyFont="1" applyBorder="1" applyAlignment="1">
      <alignment horizontal="center" vertical="top"/>
    </xf>
    <xf numFmtId="0" fontId="11" fillId="0" borderId="1" xfId="8" applyFont="1" applyBorder="1" applyAlignment="1">
      <alignment wrapText="1"/>
    </xf>
    <xf numFmtId="0" fontId="9" fillId="0" borderId="0" xfId="0" applyFont="1" applyAlignment="1">
      <alignment horizontal="right"/>
    </xf>
    <xf numFmtId="0" fontId="9" fillId="0" borderId="0" xfId="1" applyFont="1" applyAlignment="1">
      <alignment horizontal="right"/>
    </xf>
    <xf numFmtId="0" fontId="0" fillId="0" borderId="0" xfId="0" applyAlignment="1"/>
    <xf numFmtId="0" fontId="13" fillId="0" borderId="0" xfId="0" applyFont="1" applyAlignment="1"/>
    <xf numFmtId="0" fontId="17" fillId="0" borderId="1" xfId="27" applyFont="1" applyFill="1" applyBorder="1"/>
    <xf numFmtId="0" fontId="17" fillId="0" borderId="1" xfId="27" applyFont="1" applyFill="1" applyBorder="1" applyAlignment="1">
      <alignment horizontal="justify"/>
    </xf>
    <xf numFmtId="0" fontId="16" fillId="0" borderId="0" xfId="8" applyFont="1"/>
    <xf numFmtId="0" fontId="15" fillId="0" borderId="1" xfId="27" applyFont="1" applyFill="1" applyBorder="1"/>
    <xf numFmtId="0" fontId="15" fillId="0" borderId="1" xfId="27" applyFont="1" applyFill="1" applyBorder="1" applyAlignment="1">
      <alignment horizontal="justify"/>
    </xf>
    <xf numFmtId="0" fontId="17" fillId="2" borderId="1" xfId="8" applyFont="1" applyFill="1" applyBorder="1" applyAlignment="1">
      <alignment wrapText="1"/>
    </xf>
    <xf numFmtId="0" fontId="28" fillId="2" borderId="1" xfId="8" applyNumberFormat="1" applyFont="1" applyFill="1" applyBorder="1" applyAlignment="1">
      <alignment horizontal="justify" wrapText="1"/>
    </xf>
    <xf numFmtId="0" fontId="15" fillId="2" borderId="1" xfId="8" applyFont="1" applyFill="1" applyBorder="1"/>
    <xf numFmtId="0" fontId="29" fillId="2" borderId="1" xfId="8" applyFont="1" applyFill="1" applyBorder="1" applyAlignment="1">
      <alignment horizontal="justify"/>
    </xf>
    <xf numFmtId="2" fontId="16" fillId="0" borderId="0" xfId="8" applyNumberFormat="1" applyFont="1"/>
    <xf numFmtId="0" fontId="15" fillId="2" borderId="1" xfId="8" applyFont="1" applyFill="1" applyBorder="1" applyAlignment="1">
      <alignment horizontal="justify"/>
    </xf>
    <xf numFmtId="0" fontId="15" fillId="2" borderId="1" xfId="8" applyFont="1" applyFill="1" applyBorder="1" applyAlignment="1">
      <alignment horizontal="justify" vertical="justify" wrapText="1"/>
    </xf>
    <xf numFmtId="0" fontId="15" fillId="3" borderId="1" xfId="8" applyFont="1" applyFill="1" applyBorder="1"/>
    <xf numFmtId="0" fontId="15" fillId="3" borderId="1" xfId="8" applyFont="1" applyFill="1" applyBorder="1" applyAlignment="1">
      <alignment horizontal="justify"/>
    </xf>
    <xf numFmtId="0" fontId="15" fillId="2" borderId="1" xfId="1" applyFont="1" applyFill="1" applyBorder="1" applyAlignment="1">
      <alignment horizontal="justify" wrapText="1"/>
    </xf>
    <xf numFmtId="0" fontId="15" fillId="0" borderId="1" xfId="7" applyNumberFormat="1" applyFont="1" applyFill="1" applyBorder="1" applyAlignment="1">
      <alignment horizontal="justify"/>
    </xf>
    <xf numFmtId="0" fontId="15" fillId="2" borderId="1" xfId="8" applyFont="1" applyFill="1" applyBorder="1" applyAlignment="1">
      <alignment horizontal="justify" wrapText="1"/>
    </xf>
    <xf numFmtId="0" fontId="17" fillId="2" borderId="1" xfId="1" applyFont="1" applyFill="1" applyBorder="1" applyAlignment="1">
      <alignment horizontal="left"/>
    </xf>
    <xf numFmtId="0" fontId="17" fillId="2" borderId="1" xfId="1" applyFont="1" applyFill="1" applyBorder="1" applyAlignment="1">
      <alignment horizontal="justify"/>
    </xf>
    <xf numFmtId="0" fontId="17" fillId="0" borderId="3" xfId="0" applyFont="1" applyBorder="1" applyAlignment="1">
      <alignment horizontal="justify"/>
    </xf>
    <xf numFmtId="0" fontId="17" fillId="0" borderId="1" xfId="1" applyFont="1" applyBorder="1" applyAlignment="1">
      <alignment horizontal="justify" wrapText="1"/>
    </xf>
    <xf numFmtId="0" fontId="17" fillId="0" borderId="1" xfId="8" applyFont="1" applyBorder="1"/>
    <xf numFmtId="0" fontId="17" fillId="0" borderId="3" xfId="1" applyFont="1" applyBorder="1" applyAlignment="1">
      <alignment horizontal="justify"/>
    </xf>
    <xf numFmtId="0" fontId="17" fillId="0" borderId="1" xfId="8" applyFont="1" applyBorder="1" applyAlignment="1">
      <alignment horizontal="justify"/>
    </xf>
    <xf numFmtId="0" fontId="15" fillId="0" borderId="1" xfId="8" applyFont="1" applyFill="1" applyBorder="1"/>
    <xf numFmtId="0" fontId="15" fillId="0" borderId="1" xfId="1" applyFont="1" applyFill="1" applyBorder="1" applyAlignment="1">
      <alignment horizontal="justify" wrapText="1"/>
    </xf>
    <xf numFmtId="0" fontId="17" fillId="0" borderId="1" xfId="8" applyFont="1" applyBorder="1" applyAlignment="1">
      <alignment horizontal="justify" wrapText="1"/>
    </xf>
    <xf numFmtId="0" fontId="15" fillId="0" borderId="1" xfId="8" applyFont="1" applyBorder="1"/>
    <xf numFmtId="0" fontId="15" fillId="0" borderId="1" xfId="8" applyFont="1" applyFill="1" applyBorder="1" applyAlignment="1">
      <alignment horizontal="justify"/>
    </xf>
    <xf numFmtId="0" fontId="17" fillId="0" borderId="1" xfId="7" applyFont="1" applyBorder="1" applyAlignment="1">
      <alignment horizontal="justify"/>
    </xf>
    <xf numFmtId="0" fontId="17" fillId="0" borderId="1" xfId="7" applyFont="1" applyBorder="1" applyAlignment="1">
      <alignment horizontal="justify" wrapText="1"/>
    </xf>
    <xf numFmtId="0" fontId="15" fillId="0" borderId="1" xfId="7" applyFont="1" applyBorder="1" applyAlignment="1">
      <alignment horizontal="justify"/>
    </xf>
    <xf numFmtId="0" fontId="15" fillId="0" borderId="1" xfId="7" applyFont="1" applyBorder="1" applyAlignment="1">
      <alignment horizontal="justify" wrapText="1"/>
    </xf>
    <xf numFmtId="2" fontId="17" fillId="2" borderId="1" xfId="7" applyNumberFormat="1" applyFont="1" applyFill="1" applyBorder="1" applyAlignment="1">
      <alignment horizontal="right"/>
    </xf>
    <xf numFmtId="0" fontId="17" fillId="2" borderId="1" xfId="1" applyNumberFormat="1" applyFont="1" applyFill="1" applyBorder="1" applyAlignment="1">
      <alignment horizontal="justify"/>
    </xf>
    <xf numFmtId="2" fontId="15" fillId="2" borderId="1" xfId="7" applyNumberFormat="1" applyFont="1" applyFill="1" applyBorder="1" applyAlignment="1">
      <alignment horizontal="right"/>
    </xf>
    <xf numFmtId="0" fontId="15" fillId="2" borderId="1" xfId="1" applyFont="1" applyFill="1" applyBorder="1" applyAlignment="1">
      <alignment horizontal="left"/>
    </xf>
    <xf numFmtId="0" fontId="15" fillId="2" borderId="1" xfId="1" applyFont="1" applyFill="1" applyBorder="1" applyAlignment="1">
      <alignment horizontal="justify"/>
    </xf>
    <xf numFmtId="0" fontId="15" fillId="0" borderId="1" xfId="8" applyFont="1" applyBorder="1" applyAlignment="1">
      <alignment horizontal="justify"/>
    </xf>
    <xf numFmtId="0" fontId="9" fillId="0" borderId="1" xfId="0" applyFont="1" applyBorder="1" applyAlignment="1">
      <alignment wrapText="1"/>
    </xf>
    <xf numFmtId="0" fontId="11" fillId="0" borderId="1" xfId="7" applyFont="1" applyBorder="1"/>
    <xf numFmtId="0" fontId="11" fillId="0" borderId="1" xfId="7" applyFont="1" applyBorder="1" applyAlignment="1">
      <alignment horizontal="justify" wrapText="1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justify"/>
    </xf>
    <xf numFmtId="165" fontId="11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11" fillId="2" borderId="1" xfId="0" applyNumberFormat="1" applyFont="1" applyFill="1" applyBorder="1" applyAlignment="1">
      <alignment horizontal="right"/>
    </xf>
    <xf numFmtId="165" fontId="9" fillId="2" borderId="1" xfId="0" applyNumberFormat="1" applyFont="1" applyFill="1" applyBorder="1" applyAlignment="1">
      <alignment horizontal="right"/>
    </xf>
    <xf numFmtId="165" fontId="17" fillId="0" borderId="1" xfId="0" applyNumberFormat="1" applyFont="1" applyBorder="1" applyAlignment="1">
      <alignment horizontal="right"/>
    </xf>
    <xf numFmtId="165" fontId="15" fillId="0" borderId="1" xfId="0" applyNumberFormat="1" applyFont="1" applyBorder="1" applyAlignment="1">
      <alignment horizontal="right"/>
    </xf>
    <xf numFmtId="165" fontId="17" fillId="0" borderId="1" xfId="1" applyNumberFormat="1" applyFont="1" applyBorder="1" applyAlignment="1">
      <alignment horizontal="right"/>
    </xf>
    <xf numFmtId="165" fontId="15" fillId="0" borderId="1" xfId="1" applyNumberFormat="1" applyFont="1" applyBorder="1" applyAlignment="1">
      <alignment horizontal="right"/>
    </xf>
    <xf numFmtId="165" fontId="17" fillId="2" borderId="1" xfId="0" applyNumberFormat="1" applyFont="1" applyFill="1" applyBorder="1" applyAlignment="1">
      <alignment horizontal="right"/>
    </xf>
    <xf numFmtId="165" fontId="15" fillId="2" borderId="1" xfId="0" applyNumberFormat="1" applyFont="1" applyFill="1" applyBorder="1" applyAlignment="1">
      <alignment horizontal="right"/>
    </xf>
    <xf numFmtId="166" fontId="11" fillId="0" borderId="1" xfId="0" applyNumberFormat="1" applyFont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166" fontId="9" fillId="2" borderId="1" xfId="0" applyNumberFormat="1" applyFont="1" applyFill="1" applyBorder="1" applyAlignment="1">
      <alignment horizontal="right"/>
    </xf>
    <xf numFmtId="166" fontId="11" fillId="0" borderId="1" xfId="0" applyNumberFormat="1" applyFont="1" applyFill="1" applyBorder="1" applyAlignment="1">
      <alignment horizontal="right"/>
    </xf>
    <xf numFmtId="166" fontId="11" fillId="2" borderId="1" xfId="0" applyNumberFormat="1" applyFont="1" applyFill="1" applyBorder="1" applyAlignment="1">
      <alignment horizontal="right"/>
    </xf>
    <xf numFmtId="166" fontId="17" fillId="0" borderId="1" xfId="0" applyNumberFormat="1" applyFont="1" applyBorder="1" applyAlignment="1">
      <alignment horizontal="right"/>
    </xf>
    <xf numFmtId="166" fontId="15" fillId="0" borderId="1" xfId="0" applyNumberFormat="1" applyFont="1" applyBorder="1" applyAlignment="1">
      <alignment horizontal="right"/>
    </xf>
    <xf numFmtId="166" fontId="17" fillId="0" borderId="1" xfId="1" applyNumberFormat="1" applyFont="1" applyBorder="1" applyAlignment="1">
      <alignment horizontal="right"/>
    </xf>
    <xf numFmtId="166" fontId="15" fillId="0" borderId="1" xfId="1" applyNumberFormat="1" applyFont="1" applyBorder="1" applyAlignment="1">
      <alignment horizontal="right"/>
    </xf>
    <xf numFmtId="166" fontId="26" fillId="0" borderId="1" xfId="0" applyNumberFormat="1" applyFont="1" applyBorder="1" applyAlignment="1">
      <alignment horizontal="right"/>
    </xf>
    <xf numFmtId="166" fontId="27" fillId="0" borderId="1" xfId="0" applyNumberFormat="1" applyFont="1" applyBorder="1" applyAlignment="1">
      <alignment horizontal="right"/>
    </xf>
    <xf numFmtId="166" fontId="17" fillId="2" borderId="1" xfId="0" applyNumberFormat="1" applyFont="1" applyFill="1" applyBorder="1" applyAlignment="1">
      <alignment horizontal="right"/>
    </xf>
    <xf numFmtId="166" fontId="15" fillId="2" borderId="1" xfId="0" applyNumberFormat="1" applyFont="1" applyFill="1" applyBorder="1" applyAlignment="1">
      <alignment horizontal="right"/>
    </xf>
    <xf numFmtId="166" fontId="11" fillId="0" borderId="1" xfId="8" applyNumberFormat="1" applyFont="1" applyBorder="1" applyAlignment="1">
      <alignment horizontal="right"/>
    </xf>
    <xf numFmtId="166" fontId="9" fillId="0" borderId="1" xfId="8" applyNumberFormat="1" applyFont="1" applyBorder="1" applyAlignment="1">
      <alignment horizontal="right"/>
    </xf>
    <xf numFmtId="166" fontId="17" fillId="0" borderId="1" xfId="8" applyNumberFormat="1" applyFont="1" applyBorder="1" applyAlignment="1">
      <alignment horizontal="right"/>
    </xf>
    <xf numFmtId="166" fontId="17" fillId="2" borderId="1" xfId="8" applyNumberFormat="1" applyFont="1" applyFill="1" applyBorder="1" applyAlignment="1">
      <alignment horizontal="right"/>
    </xf>
    <xf numFmtId="166" fontId="15" fillId="2" borderId="1" xfId="8" applyNumberFormat="1" applyFont="1" applyFill="1" applyBorder="1" applyAlignment="1">
      <alignment horizontal="right"/>
    </xf>
    <xf numFmtId="166" fontId="15" fillId="0" borderId="1" xfId="8" applyNumberFormat="1" applyFont="1" applyBorder="1" applyAlignment="1">
      <alignment horizontal="right"/>
    </xf>
    <xf numFmtId="166" fontId="15" fillId="3" borderId="1" xfId="8" applyNumberFormat="1" applyFont="1" applyFill="1" applyBorder="1" applyAlignment="1">
      <alignment horizontal="right"/>
    </xf>
    <xf numFmtId="166" fontId="15" fillId="0" borderId="1" xfId="8" applyNumberFormat="1" applyFont="1" applyFill="1" applyBorder="1" applyAlignment="1">
      <alignment horizontal="right"/>
    </xf>
    <xf numFmtId="166" fontId="17" fillId="0" borderId="1" xfId="8" applyNumberFormat="1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Alignment="1"/>
    <xf numFmtId="0" fontId="13" fillId="0" borderId="0" xfId="0" applyFont="1" applyAlignment="1"/>
    <xf numFmtId="0" fontId="11" fillId="0" borderId="1" xfId="8" applyFont="1" applyBorder="1" applyAlignment="1">
      <alignment horizontal="center" vertical="top"/>
    </xf>
    <xf numFmtId="0" fontId="11" fillId="0" borderId="1" xfId="1" applyFont="1" applyBorder="1" applyAlignment="1">
      <alignment horizontal="center" vertical="top"/>
    </xf>
    <xf numFmtId="166" fontId="9" fillId="0" borderId="1" xfId="0" applyNumberFormat="1" applyFont="1" applyFill="1" applyBorder="1" applyAlignment="1">
      <alignment horizontal="right"/>
    </xf>
    <xf numFmtId="166" fontId="0" fillId="0" borderId="0" xfId="0" applyNumberFormat="1"/>
    <xf numFmtId="0" fontId="11" fillId="0" borderId="0" xfId="0" applyFont="1" applyAlignment="1">
      <alignment horizontal="center" vertical="center"/>
    </xf>
    <xf numFmtId="0" fontId="0" fillId="0" borderId="0" xfId="0" applyAlignment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/>
    </xf>
    <xf numFmtId="0" fontId="11" fillId="0" borderId="5" xfId="5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9" fillId="0" borderId="0" xfId="0" applyFont="1" applyAlignment="1">
      <alignment horizontal="right"/>
    </xf>
    <xf numFmtId="0" fontId="9" fillId="0" borderId="0" xfId="1" applyFont="1" applyAlignment="1">
      <alignment horizontal="right"/>
    </xf>
    <xf numFmtId="0" fontId="11" fillId="0" borderId="2" xfId="1" applyFont="1" applyBorder="1" applyAlignment="1">
      <alignment horizontal="center" vertical="top" wrapText="1"/>
    </xf>
    <xf numFmtId="0" fontId="11" fillId="0" borderId="4" xfId="1" applyFont="1" applyBorder="1" applyAlignment="1">
      <alignment horizontal="center" vertical="top" wrapText="1"/>
    </xf>
    <xf numFmtId="0" fontId="11" fillId="0" borderId="2" xfId="1" applyFont="1" applyBorder="1" applyAlignment="1">
      <alignment horizontal="center" vertical="top"/>
    </xf>
    <xf numFmtId="0" fontId="11" fillId="0" borderId="4" xfId="1" applyFont="1" applyBorder="1" applyAlignment="1">
      <alignment horizontal="center" vertical="top"/>
    </xf>
    <xf numFmtId="0" fontId="11" fillId="0" borderId="2" xfId="8" applyFont="1" applyBorder="1" applyAlignment="1">
      <alignment horizontal="center" vertical="top" wrapText="1"/>
    </xf>
    <xf numFmtId="0" fontId="11" fillId="0" borderId="7" xfId="8" applyFont="1" applyBorder="1" applyAlignment="1">
      <alignment horizontal="center" vertical="top" wrapText="1"/>
    </xf>
    <xf numFmtId="0" fontId="11" fillId="0" borderId="4" xfId="8" applyFont="1" applyBorder="1" applyAlignment="1">
      <alignment horizontal="center" vertical="top" wrapText="1"/>
    </xf>
    <xf numFmtId="0" fontId="11" fillId="0" borderId="2" xfId="8" applyFont="1" applyBorder="1" applyAlignment="1">
      <alignment horizontal="center" vertical="top"/>
    </xf>
    <xf numFmtId="0" fontId="11" fillId="0" borderId="7" xfId="8" applyFont="1" applyBorder="1" applyAlignment="1">
      <alignment horizontal="center" vertical="top"/>
    </xf>
    <xf numFmtId="0" fontId="11" fillId="0" borderId="4" xfId="8" applyFont="1" applyBorder="1" applyAlignment="1">
      <alignment horizontal="center" vertical="top"/>
    </xf>
    <xf numFmtId="0" fontId="13" fillId="0" borderId="0" xfId="0" applyFont="1" applyAlignment="1"/>
    <xf numFmtId="0" fontId="11" fillId="0" borderId="0" xfId="8" applyFont="1" applyAlignment="1">
      <alignment horizontal="center"/>
    </xf>
    <xf numFmtId="0" fontId="9" fillId="0" borderId="0" xfId="8" applyFont="1" applyAlignment="1"/>
    <xf numFmtId="0" fontId="11" fillId="0" borderId="5" xfId="8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8" xfId="8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</cellXfs>
  <cellStyles count="34">
    <cellStyle name="Обычный" xfId="0" builtinId="0"/>
    <cellStyle name="Обычный 2" xfId="1"/>
    <cellStyle name="Обычный 2 4" xfId="6"/>
    <cellStyle name="Обычный 2 4 2" xfId="16"/>
    <cellStyle name="Обычный 2 4 2 2" xfId="29"/>
    <cellStyle name="Обычный 2 4 2 2 5 2 2" xfId="13"/>
    <cellStyle name="Обычный 2 4 2 2 5 2 2 2" xfId="19"/>
    <cellStyle name="Обычный 2 4 2 2 5 2 2 2 2" xfId="31"/>
    <cellStyle name="Обычный 2 4 2 2 5 2 2 2 2 2" xfId="32"/>
    <cellStyle name="Обычный 2 4 2 2 5 2 2 3" xfId="20"/>
    <cellStyle name="Обычный 2 4 3" xfId="21"/>
    <cellStyle name="Обычный 2 4 4" xfId="22"/>
    <cellStyle name="Обычный 2 5" xfId="14"/>
    <cellStyle name="Обычный 3" xfId="5"/>
    <cellStyle name="Обычный 3 2" xfId="12"/>
    <cellStyle name="Обычный 3 2 2" xfId="23"/>
    <cellStyle name="Обычный 3 2 3" xfId="24"/>
    <cellStyle name="Обычный 3 3" xfId="25"/>
    <cellStyle name="Обычный 4" xfId="2"/>
    <cellStyle name="Обычный 4 2" xfId="26"/>
    <cellStyle name="Обычный 5" xfId="7"/>
    <cellStyle name="Обычный 5 2" xfId="8"/>
    <cellStyle name="Обычный 6" xfId="11"/>
    <cellStyle name="Обычный 6 2" xfId="17"/>
    <cellStyle name="Обычный 6 3" xfId="27"/>
    <cellStyle name="Обычный 7" xfId="15"/>
    <cellStyle name="Обычный 7 2" xfId="28"/>
    <cellStyle name="Обычный 8" xfId="18"/>
    <cellStyle name="Обычный 8 2" xfId="30"/>
    <cellStyle name="Обычный 8 2 2" xfId="33"/>
    <cellStyle name="Финансовый 2" xfId="3"/>
    <cellStyle name="Финансовый 2 2" xfId="9"/>
    <cellStyle name="Финансовый 3" xfId="4"/>
    <cellStyle name="Финансовый 3 2" xfId="1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G34"/>
  <sheetViews>
    <sheetView topLeftCell="A2" workbookViewId="0">
      <selection activeCell="C29" sqref="C29:E29"/>
    </sheetView>
  </sheetViews>
  <sheetFormatPr defaultColWidth="9.140625" defaultRowHeight="15"/>
  <cols>
    <col min="1" max="1" width="28.140625" style="2" customWidth="1"/>
    <col min="2" max="2" width="51.140625" style="2" customWidth="1"/>
    <col min="3" max="3" width="14.5703125" style="2" customWidth="1"/>
    <col min="4" max="4" width="15" style="2" customWidth="1"/>
    <col min="5" max="5" width="15.42578125" style="2" customWidth="1"/>
    <col min="6" max="16384" width="9.140625" style="2"/>
  </cols>
  <sheetData>
    <row r="1" spans="1:6" ht="15.75">
      <c r="A1" s="1"/>
      <c r="B1" s="71"/>
      <c r="C1" s="151"/>
      <c r="D1" s="166" t="s">
        <v>0</v>
      </c>
      <c r="E1" s="166"/>
    </row>
    <row r="2" spans="1:6" ht="15.75">
      <c r="A2" s="1"/>
      <c r="B2" s="166" t="s">
        <v>1</v>
      </c>
      <c r="C2" s="166"/>
      <c r="D2" s="166"/>
      <c r="E2" s="159"/>
    </row>
    <row r="3" spans="1:6" ht="15.75">
      <c r="A3" s="1"/>
      <c r="B3" s="166" t="s">
        <v>2</v>
      </c>
      <c r="C3" s="166"/>
      <c r="D3" s="166"/>
      <c r="E3" s="159"/>
    </row>
    <row r="4" spans="1:6" ht="15.75">
      <c r="A4" s="1"/>
      <c r="B4" s="166" t="s">
        <v>3</v>
      </c>
      <c r="C4" s="166"/>
      <c r="D4" s="166"/>
      <c r="E4" s="159"/>
    </row>
    <row r="5" spans="1:6" ht="15.75">
      <c r="A5" s="1"/>
      <c r="B5" s="166" t="s">
        <v>4</v>
      </c>
      <c r="C5" s="166"/>
      <c r="D5" s="166"/>
      <c r="E5" s="159"/>
    </row>
    <row r="6" spans="1:6" ht="15.75">
      <c r="A6" s="1"/>
      <c r="B6" s="166" t="s">
        <v>5</v>
      </c>
      <c r="C6" s="166"/>
      <c r="D6" s="166"/>
      <c r="E6" s="159"/>
    </row>
    <row r="7" spans="1:6" ht="15.75">
      <c r="A7" s="1"/>
      <c r="B7" s="167"/>
      <c r="C7" s="167"/>
      <c r="D7" s="159"/>
      <c r="E7" s="159"/>
    </row>
    <row r="8" spans="1:6" ht="15.75">
      <c r="A8" s="1"/>
      <c r="B8" s="73"/>
      <c r="C8" s="152"/>
      <c r="D8" s="72"/>
      <c r="E8" s="72"/>
    </row>
    <row r="9" spans="1:6" ht="15.75">
      <c r="A9" s="1"/>
      <c r="B9" s="73"/>
      <c r="C9" s="152"/>
      <c r="D9" s="167"/>
      <c r="E9" s="167"/>
    </row>
    <row r="10" spans="1:6" ht="15.75">
      <c r="A10" s="1"/>
      <c r="B10" s="73"/>
      <c r="C10" s="152"/>
      <c r="D10" s="73"/>
      <c r="E10" s="73"/>
    </row>
    <row r="11" spans="1:6" ht="15.75">
      <c r="A11" s="1"/>
      <c r="B11" s="73"/>
      <c r="C11" s="152"/>
      <c r="D11" s="73"/>
      <c r="E11" s="73"/>
    </row>
    <row r="12" spans="1:6" ht="15.75">
      <c r="A12" s="1"/>
      <c r="B12" s="73"/>
      <c r="C12" s="152"/>
      <c r="D12" s="73"/>
      <c r="E12" s="73"/>
    </row>
    <row r="13" spans="1:6" ht="15.75">
      <c r="A13" s="1"/>
      <c r="B13" s="1"/>
      <c r="C13" s="1"/>
      <c r="D13" s="1"/>
    </row>
    <row r="14" spans="1:6" ht="15.75">
      <c r="A14" s="160" t="s">
        <v>6</v>
      </c>
      <c r="B14" s="160"/>
      <c r="C14" s="160"/>
      <c r="D14" s="160"/>
      <c r="E14" s="159"/>
    </row>
    <row r="15" spans="1:6" ht="15.75">
      <c r="A15" s="158" t="s">
        <v>161</v>
      </c>
      <c r="B15" s="158"/>
      <c r="C15" s="158"/>
      <c r="D15" s="158"/>
      <c r="E15" s="159"/>
      <c r="F15" s="3"/>
    </row>
    <row r="16" spans="1:6" ht="15.75">
      <c r="A16" s="158" t="s">
        <v>162</v>
      </c>
      <c r="B16" s="158"/>
      <c r="C16" s="158"/>
      <c r="D16" s="158"/>
      <c r="E16" s="159"/>
      <c r="F16" s="3"/>
    </row>
    <row r="17" spans="1:7" ht="15.75">
      <c r="A17" s="160" t="s">
        <v>193</v>
      </c>
      <c r="B17" s="160"/>
      <c r="C17" s="160"/>
      <c r="D17" s="160"/>
      <c r="E17" s="159"/>
      <c r="F17" s="3"/>
    </row>
    <row r="18" spans="1:7" ht="15.75">
      <c r="A18" s="1"/>
      <c r="B18" s="1"/>
      <c r="C18" s="1"/>
      <c r="D18" s="1"/>
    </row>
    <row r="19" spans="1:7" ht="15.75">
      <c r="A19" s="1"/>
      <c r="B19" s="1"/>
      <c r="C19" s="1"/>
      <c r="D19" s="1"/>
    </row>
    <row r="20" spans="1:7" ht="15.75">
      <c r="A20" s="1"/>
      <c r="B20" s="1"/>
      <c r="C20" s="1"/>
      <c r="D20" s="1"/>
    </row>
    <row r="21" spans="1:7" ht="52.5" customHeight="1">
      <c r="A21" s="161" t="s">
        <v>163</v>
      </c>
      <c r="B21" s="161" t="s">
        <v>19</v>
      </c>
      <c r="C21" s="163" t="s">
        <v>192</v>
      </c>
      <c r="D21" s="164"/>
      <c r="E21" s="165"/>
    </row>
    <row r="22" spans="1:7" ht="20.25" customHeight="1">
      <c r="A22" s="162"/>
      <c r="B22" s="162"/>
      <c r="C22" s="155" t="s">
        <v>190</v>
      </c>
      <c r="D22" s="58" t="s">
        <v>188</v>
      </c>
      <c r="E22" s="58" t="s">
        <v>189</v>
      </c>
    </row>
    <row r="23" spans="1:7" ht="15" customHeight="1">
      <c r="A23" s="9">
        <v>1</v>
      </c>
      <c r="B23" s="9">
        <v>2</v>
      </c>
      <c r="C23" s="9">
        <v>3</v>
      </c>
      <c r="D23" s="9">
        <v>4</v>
      </c>
      <c r="E23" s="9">
        <v>5</v>
      </c>
    </row>
    <row r="24" spans="1:7" ht="31.5">
      <c r="A24" s="4" t="s">
        <v>7</v>
      </c>
      <c r="B24" s="5" t="s">
        <v>8</v>
      </c>
      <c r="C24" s="129">
        <f>SUM(C25)</f>
        <v>50</v>
      </c>
      <c r="D24" s="129">
        <f>SUM(D25)</f>
        <v>731.20999999999913</v>
      </c>
      <c r="E24" s="129">
        <f>SUM(E25)</f>
        <v>800.02999999999884</v>
      </c>
    </row>
    <row r="25" spans="1:7" ht="31.5">
      <c r="A25" s="6" t="s">
        <v>9</v>
      </c>
      <c r="B25" s="7" t="s">
        <v>10</v>
      </c>
      <c r="C25" s="130">
        <f>SUM(C28+C26)</f>
        <v>50</v>
      </c>
      <c r="D25" s="130">
        <f>SUM(D28+D26)</f>
        <v>731.20999999999913</v>
      </c>
      <c r="E25" s="130">
        <f>SUM(E28+E26)</f>
        <v>800.02999999999884</v>
      </c>
    </row>
    <row r="26" spans="1:7" ht="31.5" customHeight="1">
      <c r="A26" s="4" t="s">
        <v>11</v>
      </c>
      <c r="B26" s="5" t="s">
        <v>12</v>
      </c>
      <c r="C26" s="129">
        <f>SUM(C27)</f>
        <v>-19633.429700000001</v>
      </c>
      <c r="D26" s="129">
        <f>SUM(D27)</f>
        <v>-19105.955700000002</v>
      </c>
      <c r="E26" s="129">
        <f>SUM(E27)</f>
        <v>-19949.611700000001</v>
      </c>
    </row>
    <row r="27" spans="1:7" ht="33.75" customHeight="1">
      <c r="A27" s="6" t="s">
        <v>13</v>
      </c>
      <c r="B27" s="7" t="s">
        <v>14</v>
      </c>
      <c r="C27" s="131">
        <f>-'Прил2 доходы'!C73</f>
        <v>-19633.429700000001</v>
      </c>
      <c r="D27" s="131">
        <f>-'Прил2 доходы'!D73</f>
        <v>-19105.955700000002</v>
      </c>
      <c r="E27" s="131">
        <f>-'Прил2 доходы'!E73</f>
        <v>-19949.611700000001</v>
      </c>
    </row>
    <row r="28" spans="1:7" ht="36" customHeight="1">
      <c r="A28" s="4" t="s">
        <v>15</v>
      </c>
      <c r="B28" s="5" t="s">
        <v>16</v>
      </c>
      <c r="C28" s="132">
        <f>SUM(C29)</f>
        <v>19683.429700000001</v>
      </c>
      <c r="D28" s="132">
        <f>SUM(D29)</f>
        <v>19837.165700000001</v>
      </c>
      <c r="E28" s="132">
        <f>SUM(E29)</f>
        <v>20749.6417</v>
      </c>
    </row>
    <row r="29" spans="1:7" ht="33" customHeight="1">
      <c r="A29" s="6" t="s">
        <v>17</v>
      </c>
      <c r="B29" s="7" t="s">
        <v>18</v>
      </c>
      <c r="C29" s="156">
        <v>19683.429700000001</v>
      </c>
      <c r="D29" s="156">
        <v>19837.165700000001</v>
      </c>
      <c r="E29" s="156">
        <v>20749.6417</v>
      </c>
      <c r="G29" s="8"/>
    </row>
    <row r="30" spans="1:7" ht="15.75">
      <c r="A30" s="1"/>
      <c r="B30" s="1"/>
      <c r="C30" s="1"/>
      <c r="D30" s="1"/>
    </row>
    <row r="31" spans="1:7" ht="15.75">
      <c r="A31" s="1"/>
      <c r="B31" s="1"/>
      <c r="C31" s="1"/>
      <c r="D31" s="1"/>
    </row>
    <row r="32" spans="1:7" ht="15.75">
      <c r="A32" s="1"/>
      <c r="B32" s="1"/>
      <c r="C32" s="1"/>
      <c r="D32" s="1"/>
    </row>
    <row r="33" spans="1:4" ht="15.75">
      <c r="A33" s="1"/>
      <c r="B33" s="1"/>
      <c r="C33" s="1"/>
      <c r="D33" s="1"/>
    </row>
    <row r="34" spans="1:4" ht="15.75">
      <c r="A34" s="1"/>
      <c r="B34" s="1"/>
      <c r="C34" s="1"/>
      <c r="D34" s="1"/>
    </row>
  </sheetData>
  <mergeCells count="15">
    <mergeCell ref="D1:E1"/>
    <mergeCell ref="B2:E2"/>
    <mergeCell ref="B3:E3"/>
    <mergeCell ref="B4:E4"/>
    <mergeCell ref="D9:E9"/>
    <mergeCell ref="B5:E5"/>
    <mergeCell ref="B6:E6"/>
    <mergeCell ref="B7:E7"/>
    <mergeCell ref="A15:E15"/>
    <mergeCell ref="A14:E14"/>
    <mergeCell ref="A16:E16"/>
    <mergeCell ref="A17:E17"/>
    <mergeCell ref="A21:A22"/>
    <mergeCell ref="B21:B22"/>
    <mergeCell ref="C21:E21"/>
  </mergeCells>
  <pageMargins left="1.1811023622047245" right="0.39370078740157483" top="0.78740157480314965" bottom="0.78740157480314965" header="0.51181102362204722" footer="0.51181102362204722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H90"/>
  <sheetViews>
    <sheetView tabSelected="1" topLeftCell="A54" workbookViewId="0">
      <selection activeCell="H37" sqref="H37"/>
    </sheetView>
  </sheetViews>
  <sheetFormatPr defaultRowHeight="12.75"/>
  <cols>
    <col min="1" max="1" width="28.85546875" customWidth="1"/>
    <col min="2" max="2" width="54.85546875" customWidth="1"/>
    <col min="3" max="3" width="15.85546875" customWidth="1"/>
    <col min="4" max="4" width="14.7109375" style="23" customWidth="1"/>
    <col min="5" max="5" width="14.7109375" customWidth="1"/>
    <col min="8" max="8" width="11.5703125" bestFit="1" customWidth="1"/>
  </cols>
  <sheetData>
    <row r="1" spans="1:5" ht="15.75">
      <c r="A1" s="1"/>
      <c r="B1" s="71"/>
      <c r="C1" s="151"/>
      <c r="D1" s="166" t="s">
        <v>160</v>
      </c>
      <c r="E1" s="166"/>
    </row>
    <row r="2" spans="1:5" ht="15.75">
      <c r="A2" s="1"/>
      <c r="B2" s="166" t="s">
        <v>1</v>
      </c>
      <c r="C2" s="166"/>
      <c r="D2" s="166"/>
      <c r="E2" s="159"/>
    </row>
    <row r="3" spans="1:5" ht="15.75">
      <c r="A3" s="1"/>
      <c r="B3" s="166" t="s">
        <v>2</v>
      </c>
      <c r="C3" s="166"/>
      <c r="D3" s="166"/>
      <c r="E3" s="159"/>
    </row>
    <row r="4" spans="1:5" ht="15.75">
      <c r="A4" s="1"/>
      <c r="B4" s="166" t="s">
        <v>3</v>
      </c>
      <c r="C4" s="166"/>
      <c r="D4" s="166"/>
      <c r="E4" s="159"/>
    </row>
    <row r="5" spans="1:5" ht="15.75">
      <c r="A5" s="1"/>
      <c r="B5" s="166" t="s">
        <v>4</v>
      </c>
      <c r="C5" s="166"/>
      <c r="D5" s="166"/>
      <c r="E5" s="159"/>
    </row>
    <row r="6" spans="1:5" ht="15.75">
      <c r="A6" s="1"/>
      <c r="B6" s="166" t="s">
        <v>5</v>
      </c>
      <c r="C6" s="166"/>
      <c r="D6" s="166"/>
      <c r="E6" s="159"/>
    </row>
    <row r="7" spans="1:5" ht="15.75">
      <c r="A7" s="1"/>
      <c r="B7" s="167"/>
      <c r="C7" s="167"/>
      <c r="D7" s="159"/>
      <c r="E7" s="159"/>
    </row>
    <row r="8" spans="1:5" ht="15.75">
      <c r="A8" s="1"/>
      <c r="B8" s="73"/>
      <c r="C8" s="152"/>
      <c r="D8" s="72"/>
      <c r="E8" s="72"/>
    </row>
    <row r="9" spans="1:5" ht="15.75">
      <c r="A9" s="1"/>
      <c r="B9" s="73"/>
      <c r="C9" s="152"/>
      <c r="D9" s="167"/>
      <c r="E9" s="167"/>
    </row>
    <row r="10" spans="1:5" ht="15.75">
      <c r="A10" s="1"/>
      <c r="B10" s="56"/>
      <c r="C10" s="151"/>
      <c r="D10" s="57"/>
    </row>
    <row r="11" spans="1:5" ht="15.75">
      <c r="A11" s="1"/>
      <c r="B11" s="56"/>
      <c r="C11" s="151"/>
      <c r="D11" s="56"/>
    </row>
    <row r="12" spans="1:5" ht="15.75">
      <c r="A12" s="160" t="s">
        <v>21</v>
      </c>
      <c r="B12" s="160"/>
      <c r="C12" s="160"/>
      <c r="D12" s="160"/>
      <c r="E12" s="160"/>
    </row>
    <row r="13" spans="1:5" ht="15.75">
      <c r="A13" s="160" t="s">
        <v>22</v>
      </c>
      <c r="B13" s="160"/>
      <c r="C13" s="160"/>
      <c r="D13" s="160"/>
      <c r="E13" s="160"/>
    </row>
    <row r="14" spans="1:5" ht="15.75">
      <c r="A14" s="160" t="s">
        <v>23</v>
      </c>
      <c r="B14" s="160"/>
      <c r="C14" s="160"/>
      <c r="D14" s="160"/>
      <c r="E14" s="160"/>
    </row>
    <row r="15" spans="1:5" ht="15.75">
      <c r="A15" s="160" t="s">
        <v>191</v>
      </c>
      <c r="B15" s="160"/>
      <c r="C15" s="160"/>
      <c r="D15" s="160"/>
      <c r="E15" s="160"/>
    </row>
    <row r="16" spans="1:5" ht="15.75">
      <c r="A16" s="10"/>
      <c r="B16" s="10"/>
      <c r="C16" s="10"/>
      <c r="D16" s="10"/>
    </row>
    <row r="17" spans="1:8" ht="36.75" customHeight="1">
      <c r="A17" s="168" t="s">
        <v>24</v>
      </c>
      <c r="B17" s="170" t="s">
        <v>25</v>
      </c>
      <c r="C17" s="163" t="s">
        <v>192</v>
      </c>
      <c r="D17" s="164"/>
      <c r="E17" s="165"/>
    </row>
    <row r="18" spans="1:8" ht="15" customHeight="1">
      <c r="A18" s="169"/>
      <c r="B18" s="171"/>
      <c r="C18" s="155" t="s">
        <v>190</v>
      </c>
      <c r="D18" s="58" t="s">
        <v>188</v>
      </c>
      <c r="E18" s="58" t="s">
        <v>189</v>
      </c>
    </row>
    <row r="19" spans="1:8" ht="15.75">
      <c r="A19" s="9">
        <v>1</v>
      </c>
      <c r="B19" s="9">
        <v>2</v>
      </c>
      <c r="C19" s="9">
        <v>3</v>
      </c>
      <c r="D19" s="9">
        <v>4</v>
      </c>
      <c r="E19" s="9">
        <v>5</v>
      </c>
    </row>
    <row r="20" spans="1:8" ht="15.75">
      <c r="A20" s="4" t="s">
        <v>26</v>
      </c>
      <c r="B20" s="11" t="s">
        <v>27</v>
      </c>
      <c r="C20" s="119">
        <f>C21+C23+C27+C30+C38+C41+C45+C56+C63</f>
        <v>12298.789699999999</v>
      </c>
      <c r="D20" s="129">
        <f>D21+D23+D27+D30+D38+D41+D45+D56+D63</f>
        <v>12186.825700000001</v>
      </c>
      <c r="E20" s="129">
        <f>E21+E23+E27+E30+E38+E41+E45+E56+E63</f>
        <v>13333.911700000001</v>
      </c>
    </row>
    <row r="21" spans="1:8" ht="15.75">
      <c r="A21" s="4" t="s">
        <v>28</v>
      </c>
      <c r="B21" s="11" t="s">
        <v>29</v>
      </c>
      <c r="C21" s="119">
        <f>SUM(C22)</f>
        <v>1826.2</v>
      </c>
      <c r="D21" s="129">
        <f>SUM(D22)</f>
        <v>1941.3</v>
      </c>
      <c r="E21" s="129">
        <f>SUM(E22)</f>
        <v>2067.5</v>
      </c>
    </row>
    <row r="22" spans="1:8" ht="15.75">
      <c r="A22" s="6" t="s">
        <v>30</v>
      </c>
      <c r="B22" s="114" t="s">
        <v>31</v>
      </c>
      <c r="C22" s="120">
        <v>1826.2</v>
      </c>
      <c r="D22" s="130">
        <v>1941.3</v>
      </c>
      <c r="E22" s="130">
        <v>2067.5</v>
      </c>
    </row>
    <row r="23" spans="1:8" ht="33" customHeight="1">
      <c r="A23" s="17" t="s">
        <v>32</v>
      </c>
      <c r="B23" s="18" t="s">
        <v>33</v>
      </c>
      <c r="C23" s="121">
        <f>C24</f>
        <v>1794.51</v>
      </c>
      <c r="D23" s="133">
        <f>D24</f>
        <v>1866.29</v>
      </c>
      <c r="E23" s="133">
        <f>E24</f>
        <v>1940.94</v>
      </c>
      <c r="H23" s="157"/>
    </row>
    <row r="24" spans="1:8" ht="41.25" customHeight="1">
      <c r="A24" s="20" t="s">
        <v>34</v>
      </c>
      <c r="B24" s="16" t="s">
        <v>35</v>
      </c>
      <c r="C24" s="122">
        <v>1794.51</v>
      </c>
      <c r="D24" s="130">
        <f>1866.29</f>
        <v>1866.29</v>
      </c>
      <c r="E24" s="130">
        <v>1940.94</v>
      </c>
      <c r="H24" s="157"/>
    </row>
    <row r="25" spans="1:8" s="35" customFormat="1" ht="99.75" hidden="1" customHeight="1">
      <c r="A25" s="37" t="s">
        <v>36</v>
      </c>
      <c r="B25" s="38" t="s">
        <v>37</v>
      </c>
      <c r="C25" s="123">
        <f>C26</f>
        <v>0</v>
      </c>
      <c r="D25" s="134">
        <f>D26</f>
        <v>0</v>
      </c>
      <c r="E25" s="134">
        <f>E26</f>
        <v>0</v>
      </c>
      <c r="H25" s="36"/>
    </row>
    <row r="26" spans="1:8" ht="144.75" hidden="1" customHeight="1">
      <c r="A26" s="39" t="s">
        <v>148</v>
      </c>
      <c r="B26" s="40" t="s">
        <v>174</v>
      </c>
      <c r="C26" s="124"/>
      <c r="D26" s="135"/>
      <c r="E26" s="135"/>
      <c r="H26" s="14"/>
    </row>
    <row r="27" spans="1:8" s="15" customFormat="1" ht="15.75" hidden="1" customHeight="1">
      <c r="A27" s="41" t="s">
        <v>38</v>
      </c>
      <c r="B27" s="42" t="s">
        <v>39</v>
      </c>
      <c r="C27" s="125">
        <f t="shared" ref="C27:E28" si="0">SUM(C28)</f>
        <v>0</v>
      </c>
      <c r="D27" s="136">
        <f t="shared" si="0"/>
        <v>0</v>
      </c>
      <c r="E27" s="136">
        <f t="shared" si="0"/>
        <v>0</v>
      </c>
    </row>
    <row r="28" spans="1:8" s="15" customFormat="1" ht="15.75" hidden="1" customHeight="1">
      <c r="A28" s="43" t="s">
        <v>40</v>
      </c>
      <c r="B28" s="44" t="s">
        <v>41</v>
      </c>
      <c r="C28" s="126">
        <f t="shared" si="0"/>
        <v>0</v>
      </c>
      <c r="D28" s="137">
        <f t="shared" si="0"/>
        <v>0</v>
      </c>
      <c r="E28" s="137">
        <f t="shared" si="0"/>
        <v>0</v>
      </c>
    </row>
    <row r="29" spans="1:8" s="15" customFormat="1" ht="15.75" hidden="1" customHeight="1">
      <c r="A29" s="43" t="s">
        <v>42</v>
      </c>
      <c r="B29" s="44" t="s">
        <v>41</v>
      </c>
      <c r="C29" s="126"/>
      <c r="D29" s="137"/>
      <c r="E29" s="137"/>
    </row>
    <row r="30" spans="1:8" ht="15.75">
      <c r="A30" s="4" t="s">
        <v>43</v>
      </c>
      <c r="B30" s="13" t="s">
        <v>44</v>
      </c>
      <c r="C30" s="119">
        <f>C31+C33</f>
        <v>6529</v>
      </c>
      <c r="D30" s="129">
        <f>D31+D33</f>
        <v>6580</v>
      </c>
      <c r="E30" s="138">
        <f>E31+E33</f>
        <v>6631</v>
      </c>
    </row>
    <row r="31" spans="1:8" ht="15.75">
      <c r="A31" s="4" t="s">
        <v>45</v>
      </c>
      <c r="B31" s="13" t="s">
        <v>46</v>
      </c>
      <c r="C31" s="119">
        <f>SUM(C32)</f>
        <v>580</v>
      </c>
      <c r="D31" s="129">
        <f>SUM(D32)</f>
        <v>586</v>
      </c>
      <c r="E31" s="138">
        <f>SUM(E32)</f>
        <v>592</v>
      </c>
    </row>
    <row r="32" spans="1:8" ht="48" customHeight="1">
      <c r="A32" s="6" t="s">
        <v>47</v>
      </c>
      <c r="B32" s="12" t="s">
        <v>48</v>
      </c>
      <c r="C32" s="120">
        <v>580</v>
      </c>
      <c r="D32" s="130">
        <v>586</v>
      </c>
      <c r="E32" s="139">
        <v>592</v>
      </c>
    </row>
    <row r="33" spans="1:5" ht="15.75">
      <c r="A33" s="4" t="s">
        <v>49</v>
      </c>
      <c r="B33" s="13" t="s">
        <v>50</v>
      </c>
      <c r="C33" s="119">
        <f>C34+C36</f>
        <v>5949</v>
      </c>
      <c r="D33" s="129">
        <f>D34+D36</f>
        <v>5994</v>
      </c>
      <c r="E33" s="138">
        <f>E34+E36</f>
        <v>6039</v>
      </c>
    </row>
    <row r="34" spans="1:5" ht="15.75">
      <c r="A34" s="6" t="s">
        <v>51</v>
      </c>
      <c r="B34" s="13" t="s">
        <v>52</v>
      </c>
      <c r="C34" s="119">
        <f>C35</f>
        <v>2060</v>
      </c>
      <c r="D34" s="129">
        <f>D35</f>
        <v>2066</v>
      </c>
      <c r="E34" s="138">
        <f>E35</f>
        <v>2072</v>
      </c>
    </row>
    <row r="35" spans="1:5" ht="47.25">
      <c r="A35" s="6" t="s">
        <v>53</v>
      </c>
      <c r="B35" s="16" t="s">
        <v>54</v>
      </c>
      <c r="C35" s="120">
        <v>2060</v>
      </c>
      <c r="D35" s="130">
        <v>2066</v>
      </c>
      <c r="E35" s="139">
        <v>2072</v>
      </c>
    </row>
    <row r="36" spans="1:5" ht="15.75">
      <c r="A36" s="4" t="s">
        <v>55</v>
      </c>
      <c r="B36" s="13" t="s">
        <v>56</v>
      </c>
      <c r="C36" s="119">
        <f>C37</f>
        <v>3889</v>
      </c>
      <c r="D36" s="129">
        <f>D37</f>
        <v>3928</v>
      </c>
      <c r="E36" s="138">
        <f>E37</f>
        <v>3967</v>
      </c>
    </row>
    <row r="37" spans="1:5" ht="51.75" customHeight="1">
      <c r="A37" s="6" t="s">
        <v>57</v>
      </c>
      <c r="B37" s="16" t="s">
        <v>58</v>
      </c>
      <c r="C37" s="120">
        <v>3889</v>
      </c>
      <c r="D37" s="130">
        <v>3928</v>
      </c>
      <c r="E37" s="139">
        <v>3967</v>
      </c>
    </row>
    <row r="38" spans="1:5" ht="15.75">
      <c r="A38" s="4" t="s">
        <v>59</v>
      </c>
      <c r="B38" s="13" t="s">
        <v>60</v>
      </c>
      <c r="C38" s="119">
        <f t="shared" ref="C38:E39" si="1">C39</f>
        <v>0.6</v>
      </c>
      <c r="D38" s="129">
        <f t="shared" si="1"/>
        <v>0.6</v>
      </c>
      <c r="E38" s="138">
        <f t="shared" si="1"/>
        <v>0.6</v>
      </c>
    </row>
    <row r="39" spans="1:5" ht="63">
      <c r="A39" s="4" t="s">
        <v>61</v>
      </c>
      <c r="B39" s="13" t="s">
        <v>62</v>
      </c>
      <c r="C39" s="119">
        <f t="shared" si="1"/>
        <v>0.6</v>
      </c>
      <c r="D39" s="129">
        <f t="shared" si="1"/>
        <v>0.6</v>
      </c>
      <c r="E39" s="138">
        <f t="shared" si="1"/>
        <v>0.6</v>
      </c>
    </row>
    <row r="40" spans="1:5" ht="92.25" customHeight="1">
      <c r="A40" s="6" t="s">
        <v>63</v>
      </c>
      <c r="B40" s="12" t="s">
        <v>64</v>
      </c>
      <c r="C40" s="120">
        <v>0.6</v>
      </c>
      <c r="D40" s="130">
        <v>0.6</v>
      </c>
      <c r="E40" s="139">
        <v>0.6</v>
      </c>
    </row>
    <row r="41" spans="1:5" ht="15.75" hidden="1" customHeight="1">
      <c r="A41" s="50" t="s">
        <v>65</v>
      </c>
      <c r="B41" s="54" t="s">
        <v>66</v>
      </c>
      <c r="C41" s="127">
        <f t="shared" ref="C41:D43" si="2">C42</f>
        <v>0</v>
      </c>
      <c r="D41" s="140">
        <f t="shared" si="2"/>
        <v>0</v>
      </c>
      <c r="E41" s="140">
        <f t="shared" ref="E41:E43" si="3">E42</f>
        <v>0</v>
      </c>
    </row>
    <row r="42" spans="1:5" ht="15.75" hidden="1" customHeight="1">
      <c r="A42" s="50" t="s">
        <v>67</v>
      </c>
      <c r="B42" s="54" t="s">
        <v>44</v>
      </c>
      <c r="C42" s="127">
        <f t="shared" si="2"/>
        <v>0</v>
      </c>
      <c r="D42" s="140">
        <f t="shared" si="2"/>
        <v>0</v>
      </c>
      <c r="E42" s="140">
        <f t="shared" si="3"/>
        <v>0</v>
      </c>
    </row>
    <row r="43" spans="1:5" ht="15.75" hidden="1" customHeight="1">
      <c r="A43" s="50" t="s">
        <v>68</v>
      </c>
      <c r="B43" s="54" t="s">
        <v>69</v>
      </c>
      <c r="C43" s="127">
        <f t="shared" si="2"/>
        <v>0</v>
      </c>
      <c r="D43" s="140">
        <f t="shared" si="2"/>
        <v>0</v>
      </c>
      <c r="E43" s="140">
        <f t="shared" si="3"/>
        <v>0</v>
      </c>
    </row>
    <row r="44" spans="1:5" ht="15.75" hidden="1" customHeight="1">
      <c r="A44" s="52" t="s">
        <v>70</v>
      </c>
      <c r="B44" s="55" t="s">
        <v>71</v>
      </c>
      <c r="C44" s="128"/>
      <c r="D44" s="141">
        <v>0</v>
      </c>
      <c r="E44" s="141">
        <v>0</v>
      </c>
    </row>
    <row r="45" spans="1:5" ht="47.25">
      <c r="A45" s="4" t="s">
        <v>72</v>
      </c>
      <c r="B45" s="13" t="s">
        <v>73</v>
      </c>
      <c r="C45" s="119">
        <f>SUM(C46+C53)</f>
        <v>2148.4796999999999</v>
      </c>
      <c r="D45" s="129">
        <f>SUM(D46+D53)</f>
        <v>1798.6356999999998</v>
      </c>
      <c r="E45" s="138">
        <f>SUM(E46+E53)</f>
        <v>2693.8716999999997</v>
      </c>
    </row>
    <row r="46" spans="1:5" ht="112.5" customHeight="1">
      <c r="A46" s="4" t="s">
        <v>74</v>
      </c>
      <c r="B46" s="13" t="s">
        <v>75</v>
      </c>
      <c r="C46" s="119">
        <f>C49+C47</f>
        <v>1954.5856999999999</v>
      </c>
      <c r="D46" s="129">
        <f>D49+D47</f>
        <v>1609.5856999999999</v>
      </c>
      <c r="E46" s="129">
        <f>E49+E47</f>
        <v>2509.6656999999996</v>
      </c>
    </row>
    <row r="47" spans="1:5" ht="112.5" customHeight="1">
      <c r="A47" s="4" t="s">
        <v>181</v>
      </c>
      <c r="B47" s="60" t="s">
        <v>182</v>
      </c>
      <c r="C47" s="119">
        <f>C48</f>
        <v>0.52746000000000004</v>
      </c>
      <c r="D47" s="129">
        <f>D48</f>
        <v>0.52746000000000004</v>
      </c>
      <c r="E47" s="138">
        <f>E48</f>
        <v>0.52746000000000004</v>
      </c>
    </row>
    <row r="48" spans="1:5" ht="112.5" customHeight="1">
      <c r="A48" s="6" t="s">
        <v>183</v>
      </c>
      <c r="B48" s="12" t="s">
        <v>184</v>
      </c>
      <c r="C48" s="139">
        <v>0.52746000000000004</v>
      </c>
      <c r="D48" s="130">
        <v>0.52746000000000004</v>
      </c>
      <c r="E48" s="139">
        <v>0.52746000000000004</v>
      </c>
    </row>
    <row r="49" spans="1:6" ht="45" customHeight="1">
      <c r="A49" s="4" t="s">
        <v>76</v>
      </c>
      <c r="B49" s="13" t="s">
        <v>77</v>
      </c>
      <c r="C49" s="119">
        <f>C50</f>
        <v>1954.0582399999998</v>
      </c>
      <c r="D49" s="129">
        <f>D50</f>
        <v>1609.0582399999998</v>
      </c>
      <c r="E49" s="138">
        <f>E50</f>
        <v>2509.1382399999998</v>
      </c>
    </row>
    <row r="50" spans="1:6" ht="45.75" customHeight="1">
      <c r="A50" s="17" t="s">
        <v>78</v>
      </c>
      <c r="B50" s="18" t="s">
        <v>79</v>
      </c>
      <c r="C50" s="121">
        <f>C51+C52</f>
        <v>1954.0582399999998</v>
      </c>
      <c r="D50" s="133">
        <f>D51+D52</f>
        <v>1609.0582399999998</v>
      </c>
      <c r="E50" s="133">
        <f>E51+E52</f>
        <v>2509.1382399999998</v>
      </c>
      <c r="F50" s="19"/>
    </row>
    <row r="51" spans="1:6" ht="84" customHeight="1">
      <c r="A51" s="20" t="s">
        <v>80</v>
      </c>
      <c r="B51" s="16" t="s">
        <v>81</v>
      </c>
      <c r="C51" s="122">
        <v>1145</v>
      </c>
      <c r="D51" s="131">
        <v>800</v>
      </c>
      <c r="E51" s="131">
        <v>1700.08</v>
      </c>
      <c r="F51" s="19"/>
    </row>
    <row r="52" spans="1:6" s="23" customFormat="1" ht="63.75" customHeight="1">
      <c r="A52" s="20" t="s">
        <v>82</v>
      </c>
      <c r="B52" s="21" t="s">
        <v>83</v>
      </c>
      <c r="C52" s="122">
        <v>809.05823999999996</v>
      </c>
      <c r="D52" s="122">
        <v>809.05823999999996</v>
      </c>
      <c r="E52" s="122">
        <v>809.05823999999996</v>
      </c>
      <c r="F52" s="22"/>
    </row>
    <row r="53" spans="1:6" ht="116.25" customHeight="1">
      <c r="A53" s="4" t="s">
        <v>84</v>
      </c>
      <c r="B53" s="13" t="s">
        <v>85</v>
      </c>
      <c r="C53" s="119">
        <f>SUM(C55)</f>
        <v>193.89400000000001</v>
      </c>
      <c r="D53" s="129">
        <f>SUM(D55)</f>
        <v>189.05</v>
      </c>
      <c r="E53" s="129">
        <f>SUM(E55)</f>
        <v>184.20599999999999</v>
      </c>
    </row>
    <row r="54" spans="1:6" ht="110.25">
      <c r="A54" s="59" t="s">
        <v>86</v>
      </c>
      <c r="B54" s="18" t="s">
        <v>87</v>
      </c>
      <c r="C54" s="119">
        <f>C55</f>
        <v>193.89400000000001</v>
      </c>
      <c r="D54" s="129">
        <f>D55</f>
        <v>189.05</v>
      </c>
      <c r="E54" s="129">
        <f>E55</f>
        <v>184.20599999999999</v>
      </c>
    </row>
    <row r="55" spans="1:6" ht="101.25" customHeight="1">
      <c r="A55" s="6" t="s">
        <v>88</v>
      </c>
      <c r="B55" s="12" t="s">
        <v>89</v>
      </c>
      <c r="C55" s="120">
        <v>193.89400000000001</v>
      </c>
      <c r="D55" s="130">
        <v>189.05</v>
      </c>
      <c r="E55" s="130">
        <v>184.20599999999999</v>
      </c>
    </row>
    <row r="56" spans="1:6" ht="15.75" hidden="1" customHeight="1">
      <c r="A56" s="45" t="s">
        <v>90</v>
      </c>
      <c r="B56" s="46" t="s">
        <v>91</v>
      </c>
      <c r="C56" s="46"/>
      <c r="D56" s="134">
        <f>D57+D60</f>
        <v>0</v>
      </c>
      <c r="E56" s="134">
        <f>E57+E60</f>
        <v>0</v>
      </c>
    </row>
    <row r="57" spans="1:6" ht="15.75" hidden="1" customHeight="1">
      <c r="A57" s="45" t="s">
        <v>92</v>
      </c>
      <c r="B57" s="46" t="s">
        <v>93</v>
      </c>
      <c r="C57" s="46"/>
      <c r="D57" s="134">
        <f>D58</f>
        <v>0</v>
      </c>
      <c r="E57" s="134">
        <f>E58</f>
        <v>0</v>
      </c>
    </row>
    <row r="58" spans="1:6" ht="15.75" hidden="1" customHeight="1">
      <c r="A58" s="47" t="s">
        <v>94</v>
      </c>
      <c r="B58" s="48" t="s">
        <v>95</v>
      </c>
      <c r="C58" s="48"/>
      <c r="D58" s="135">
        <f>D59</f>
        <v>0</v>
      </c>
      <c r="E58" s="135">
        <f>E59</f>
        <v>0</v>
      </c>
    </row>
    <row r="59" spans="1:6" ht="33" hidden="1" customHeight="1">
      <c r="A59" s="49" t="s">
        <v>96</v>
      </c>
      <c r="B59" s="49" t="s">
        <v>97</v>
      </c>
      <c r="C59" s="49"/>
      <c r="D59" s="135">
        <v>0</v>
      </c>
      <c r="E59" s="135">
        <v>0</v>
      </c>
    </row>
    <row r="60" spans="1:6" s="15" customFormat="1" ht="15.75" hidden="1" customHeight="1">
      <c r="A60" s="50" t="s">
        <v>98</v>
      </c>
      <c r="B60" s="51" t="s">
        <v>99</v>
      </c>
      <c r="C60" s="51"/>
      <c r="D60" s="140">
        <f>D61</f>
        <v>0</v>
      </c>
      <c r="E60" s="140">
        <f>E61</f>
        <v>0</v>
      </c>
    </row>
    <row r="61" spans="1:6" s="15" customFormat="1" ht="15.75" hidden="1" customHeight="1">
      <c r="A61" s="52" t="s">
        <v>100</v>
      </c>
      <c r="B61" s="53" t="s">
        <v>101</v>
      </c>
      <c r="C61" s="53"/>
      <c r="D61" s="141">
        <f>D62</f>
        <v>0</v>
      </c>
      <c r="E61" s="141">
        <f>E62</f>
        <v>0</v>
      </c>
    </row>
    <row r="62" spans="1:6" s="15" customFormat="1" ht="33" hidden="1" customHeight="1">
      <c r="A62" s="53" t="s">
        <v>102</v>
      </c>
      <c r="B62" s="53" t="s">
        <v>103</v>
      </c>
      <c r="C62" s="53"/>
      <c r="D62" s="141">
        <v>0</v>
      </c>
      <c r="E62" s="141">
        <v>0</v>
      </c>
    </row>
    <row r="63" spans="1:6" s="15" customFormat="1" ht="33" hidden="1" customHeight="1">
      <c r="A63" s="51" t="s">
        <v>159</v>
      </c>
      <c r="B63" s="51" t="s">
        <v>158</v>
      </c>
      <c r="C63" s="51"/>
      <c r="D63" s="140">
        <f>D64</f>
        <v>0</v>
      </c>
      <c r="E63" s="140">
        <f t="shared" ref="E63:E65" si="4">E64</f>
        <v>0</v>
      </c>
    </row>
    <row r="64" spans="1:6" s="15" customFormat="1" ht="57.75" hidden="1" customHeight="1">
      <c r="A64" s="51" t="s">
        <v>156</v>
      </c>
      <c r="B64" s="54" t="s">
        <v>157</v>
      </c>
      <c r="C64" s="54"/>
      <c r="D64" s="140">
        <f>D65</f>
        <v>0</v>
      </c>
      <c r="E64" s="140">
        <f t="shared" si="4"/>
        <v>0</v>
      </c>
    </row>
    <row r="65" spans="1:5" s="15" customFormat="1" ht="63.75" hidden="1" customHeight="1">
      <c r="A65" s="51" t="s">
        <v>153</v>
      </c>
      <c r="B65" s="54" t="s">
        <v>154</v>
      </c>
      <c r="C65" s="54"/>
      <c r="D65" s="140">
        <f>D66</f>
        <v>0</v>
      </c>
      <c r="E65" s="140">
        <f t="shared" si="4"/>
        <v>0</v>
      </c>
    </row>
    <row r="66" spans="1:5" s="15" customFormat="1" ht="63.75" hidden="1" customHeight="1">
      <c r="A66" s="55" t="s">
        <v>152</v>
      </c>
      <c r="B66" s="55" t="s">
        <v>155</v>
      </c>
      <c r="C66" s="55"/>
      <c r="D66" s="141">
        <v>0</v>
      </c>
      <c r="E66" s="141">
        <v>0</v>
      </c>
    </row>
    <row r="67" spans="1:5" ht="15.75">
      <c r="A67" s="4" t="s">
        <v>104</v>
      </c>
      <c r="B67" s="11" t="s">
        <v>105</v>
      </c>
      <c r="C67" s="129">
        <f>C68</f>
        <v>7334.64</v>
      </c>
      <c r="D67" s="129">
        <f>D68</f>
        <v>6919.13</v>
      </c>
      <c r="E67" s="129">
        <f>E68</f>
        <v>6615.7</v>
      </c>
    </row>
    <row r="68" spans="1:5" ht="34.5" customHeight="1">
      <c r="A68" s="4" t="s">
        <v>106</v>
      </c>
      <c r="B68" s="13" t="s">
        <v>107</v>
      </c>
      <c r="C68" s="129">
        <f>C70+C71+C72+C69</f>
        <v>7334.64</v>
      </c>
      <c r="D68" s="129">
        <f>D70+D71+D72+D69</f>
        <v>6919.13</v>
      </c>
      <c r="E68" s="129">
        <f>E70+E71+E72+E69</f>
        <v>6615.7</v>
      </c>
    </row>
    <row r="69" spans="1:5" s="15" customFormat="1" ht="34.5" customHeight="1">
      <c r="A69" s="115" t="s">
        <v>175</v>
      </c>
      <c r="B69" s="116" t="s">
        <v>176</v>
      </c>
      <c r="C69" s="129">
        <f>'Прил3 Безвозм'!C21</f>
        <v>3886.6400000000003</v>
      </c>
      <c r="D69" s="129">
        <f>'Прил3 Безвозм'!D21</f>
        <v>3471.13</v>
      </c>
      <c r="E69" s="129">
        <f>'Прил3 Безвозм'!E21</f>
        <v>3167.7</v>
      </c>
    </row>
    <row r="70" spans="1:5" s="15" customFormat="1" ht="34.5" hidden="1" customHeight="1">
      <c r="A70" s="45" t="s">
        <v>108</v>
      </c>
      <c r="B70" s="94" t="s">
        <v>109</v>
      </c>
      <c r="C70" s="134">
        <f>'Прил3 Безвозм'!C24</f>
        <v>0</v>
      </c>
      <c r="D70" s="134">
        <f>'Прил3 Безвозм'!D24</f>
        <v>0</v>
      </c>
      <c r="E70" s="134">
        <f>'Прил3 Безвозм'!E24</f>
        <v>0</v>
      </c>
    </row>
    <row r="71" spans="1:5" s="15" customFormat="1" ht="34.5" hidden="1" customHeight="1">
      <c r="A71" s="45" t="s">
        <v>118</v>
      </c>
      <c r="B71" s="95" t="s">
        <v>119</v>
      </c>
      <c r="C71" s="134">
        <f>'Прил3 Безвозм'!C40</f>
        <v>0</v>
      </c>
      <c r="D71" s="134">
        <f>'Прил3 Безвозм'!D40</f>
        <v>0</v>
      </c>
      <c r="E71" s="134">
        <f>'Прил3 Безвозм'!E40</f>
        <v>0</v>
      </c>
    </row>
    <row r="72" spans="1:5" ht="15.75">
      <c r="A72" s="4" t="s">
        <v>126</v>
      </c>
      <c r="B72" s="13" t="s">
        <v>127</v>
      </c>
      <c r="C72" s="129">
        <f>'Прил3 Безвозм'!C45</f>
        <v>3448</v>
      </c>
      <c r="D72" s="129">
        <f>'Прил3 Безвозм'!D45</f>
        <v>3448</v>
      </c>
      <c r="E72" s="129">
        <f>'Прил3 Безвозм'!E45</f>
        <v>3448</v>
      </c>
    </row>
    <row r="73" spans="1:5" ht="15.75">
      <c r="A73" s="6"/>
      <c r="B73" s="4" t="s">
        <v>139</v>
      </c>
      <c r="C73" s="129">
        <f>SUM(C20+C67)</f>
        <v>19633.429700000001</v>
      </c>
      <c r="D73" s="129">
        <f>SUM(D20+D67)</f>
        <v>19105.955700000002</v>
      </c>
      <c r="E73" s="129">
        <f>SUM(E20+E67)</f>
        <v>19949.611700000001</v>
      </c>
    </row>
    <row r="76" spans="1:5" ht="15">
      <c r="B76" s="24"/>
      <c r="C76" s="24"/>
      <c r="D76" s="25"/>
    </row>
    <row r="77" spans="1:5" ht="15">
      <c r="B77" s="26"/>
      <c r="C77" s="26"/>
      <c r="D77" s="25"/>
    </row>
    <row r="78" spans="1:5" ht="15">
      <c r="B78" s="27"/>
      <c r="C78" s="27"/>
      <c r="D78" s="28"/>
    </row>
    <row r="79" spans="1:5" ht="15">
      <c r="B79" s="27"/>
      <c r="C79" s="27"/>
      <c r="D79" s="28"/>
    </row>
    <row r="80" spans="1:5" ht="15">
      <c r="B80" s="27"/>
      <c r="C80" s="27"/>
      <c r="D80" s="28"/>
    </row>
    <row r="81" spans="1:8" ht="15">
      <c r="B81" s="29"/>
      <c r="C81" s="29"/>
      <c r="D81" s="30"/>
    </row>
    <row r="82" spans="1:8" ht="15">
      <c r="B82" s="24"/>
      <c r="C82" s="24"/>
      <c r="D82" s="25"/>
    </row>
    <row r="83" spans="1:8" ht="15">
      <c r="B83" s="27"/>
      <c r="C83" s="27"/>
      <c r="D83" s="30"/>
    </row>
    <row r="84" spans="1:8" ht="15">
      <c r="B84" s="27"/>
      <c r="C84" s="27"/>
      <c r="D84" s="30"/>
    </row>
    <row r="85" spans="1:8" ht="15">
      <c r="B85" s="29"/>
      <c r="C85" s="29"/>
      <c r="D85" s="30"/>
    </row>
    <row r="86" spans="1:8" ht="15">
      <c r="B86" s="29"/>
      <c r="C86" s="29"/>
      <c r="D86" s="31"/>
    </row>
    <row r="87" spans="1:8">
      <c r="B87" s="32"/>
      <c r="C87" s="32"/>
    </row>
    <row r="88" spans="1:8">
      <c r="B88" s="32"/>
      <c r="C88" s="32"/>
    </row>
    <row r="89" spans="1:8" s="23" customFormat="1">
      <c r="A89"/>
      <c r="B89" s="32"/>
      <c r="C89" s="32"/>
      <c r="E89"/>
      <c r="F89"/>
      <c r="G89"/>
      <c r="H89"/>
    </row>
    <row r="90" spans="1:8" s="23" customFormat="1">
      <c r="A90"/>
      <c r="B90" s="32"/>
      <c r="C90" s="32"/>
      <c r="E90"/>
      <c r="F90"/>
      <c r="G90"/>
      <c r="H90"/>
    </row>
  </sheetData>
  <mergeCells count="15">
    <mergeCell ref="D1:E1"/>
    <mergeCell ref="A15:E15"/>
    <mergeCell ref="A17:A18"/>
    <mergeCell ref="B17:B18"/>
    <mergeCell ref="B7:E7"/>
    <mergeCell ref="A12:E12"/>
    <mergeCell ref="A13:E13"/>
    <mergeCell ref="A14:E14"/>
    <mergeCell ref="D9:E9"/>
    <mergeCell ref="B6:E6"/>
    <mergeCell ref="B2:E2"/>
    <mergeCell ref="B3:E3"/>
    <mergeCell ref="B4:E4"/>
    <mergeCell ref="B5:E5"/>
    <mergeCell ref="C17:E17"/>
  </mergeCells>
  <printOptions horizontalCentered="1"/>
  <pageMargins left="0.98425196850393704" right="0.39370078740157483" top="0.35433070866141736" bottom="0.35433070866141736" header="0.11811023622047245" footer="0.11811023622047245"/>
  <pageSetup paperSize="9" scale="69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G53"/>
  <sheetViews>
    <sheetView workbookViewId="0">
      <selection activeCell="B2" sqref="B2:E2"/>
    </sheetView>
  </sheetViews>
  <sheetFormatPr defaultColWidth="9.140625" defaultRowHeight="12.75"/>
  <cols>
    <col min="1" max="1" width="28.85546875" style="68" customWidth="1"/>
    <col min="2" max="2" width="41.28515625" style="68" customWidth="1"/>
    <col min="3" max="3" width="16.28515625" style="68" customWidth="1"/>
    <col min="4" max="4" width="13.5703125" style="68" customWidth="1"/>
    <col min="5" max="5" width="14" style="68" customWidth="1"/>
    <col min="6" max="16384" width="9.140625" style="68"/>
  </cols>
  <sheetData>
    <row r="1" spans="1:5" ht="15.75">
      <c r="A1" s="33"/>
      <c r="B1" s="71"/>
      <c r="C1" s="151"/>
      <c r="D1" s="166" t="s">
        <v>20</v>
      </c>
      <c r="E1" s="166"/>
    </row>
    <row r="2" spans="1:5" ht="15.75">
      <c r="A2" s="33"/>
      <c r="B2" s="166" t="s">
        <v>1</v>
      </c>
      <c r="C2" s="166"/>
      <c r="D2" s="166"/>
      <c r="E2" s="159"/>
    </row>
    <row r="3" spans="1:5" ht="15.75">
      <c r="A3" s="33"/>
      <c r="B3" s="166" t="s">
        <v>2</v>
      </c>
      <c r="C3" s="166"/>
      <c r="D3" s="166"/>
      <c r="E3" s="159"/>
    </row>
    <row r="4" spans="1:5" ht="15.75">
      <c r="A4" s="33"/>
      <c r="B4" s="166" t="s">
        <v>3</v>
      </c>
      <c r="C4" s="166"/>
      <c r="D4" s="166"/>
      <c r="E4" s="159"/>
    </row>
    <row r="5" spans="1:5" ht="15.75">
      <c r="A5" s="33"/>
      <c r="B5" s="166" t="s">
        <v>4</v>
      </c>
      <c r="C5" s="166"/>
      <c r="D5" s="166"/>
      <c r="E5" s="159"/>
    </row>
    <row r="6" spans="1:5" ht="15.75">
      <c r="A6" s="33"/>
      <c r="B6" s="166" t="s">
        <v>5</v>
      </c>
      <c r="C6" s="166"/>
      <c r="D6" s="166"/>
      <c r="E6" s="159"/>
    </row>
    <row r="7" spans="1:5" ht="15.75">
      <c r="A7" s="33"/>
      <c r="B7" s="167"/>
      <c r="C7" s="167"/>
      <c r="D7" s="178"/>
      <c r="E7" s="178"/>
    </row>
    <row r="8" spans="1:5" ht="15.75">
      <c r="A8" s="33"/>
      <c r="B8" s="74"/>
      <c r="C8" s="153"/>
      <c r="D8" s="72"/>
      <c r="E8" s="72"/>
    </row>
    <row r="9" spans="1:5" ht="15.75">
      <c r="A9" s="33"/>
      <c r="B9" s="74"/>
      <c r="C9" s="153"/>
      <c r="D9" s="167"/>
      <c r="E9" s="167"/>
    </row>
    <row r="10" spans="1:5" ht="15.75">
      <c r="A10" s="33"/>
      <c r="D10" s="61"/>
    </row>
    <row r="11" spans="1:5" ht="15.75">
      <c r="A11" s="33"/>
      <c r="B11" s="62"/>
      <c r="C11" s="62"/>
      <c r="D11" s="62"/>
    </row>
    <row r="12" spans="1:5" ht="15.75">
      <c r="A12" s="179" t="s">
        <v>105</v>
      </c>
      <c r="B12" s="180"/>
      <c r="C12" s="180"/>
      <c r="D12" s="180"/>
    </row>
    <row r="13" spans="1:5" ht="15.75">
      <c r="A13" s="179" t="s">
        <v>191</v>
      </c>
      <c r="B13" s="180"/>
      <c r="C13" s="180"/>
      <c r="D13" s="180"/>
    </row>
    <row r="14" spans="1:5" ht="15.75">
      <c r="A14" s="34"/>
      <c r="B14" s="33"/>
      <c r="C14" s="33"/>
      <c r="D14" s="33"/>
    </row>
    <row r="15" spans="1:5" ht="15.75">
      <c r="A15" s="172" t="s">
        <v>166</v>
      </c>
      <c r="B15" s="175" t="s">
        <v>25</v>
      </c>
      <c r="C15" s="181" t="s">
        <v>140</v>
      </c>
      <c r="D15" s="182"/>
      <c r="E15" s="183"/>
    </row>
    <row r="16" spans="1:5" ht="15.75">
      <c r="A16" s="173"/>
      <c r="B16" s="176"/>
      <c r="C16" s="184" t="s">
        <v>141</v>
      </c>
      <c r="D16" s="185"/>
      <c r="E16" s="186"/>
    </row>
    <row r="17" spans="1:7" ht="15.75">
      <c r="A17" s="174"/>
      <c r="B17" s="177"/>
      <c r="C17" s="154" t="s">
        <v>190</v>
      </c>
      <c r="D17" s="58" t="s">
        <v>188</v>
      </c>
      <c r="E17" s="58" t="s">
        <v>189</v>
      </c>
    </row>
    <row r="18" spans="1:7" ht="15.75">
      <c r="A18" s="69">
        <v>1</v>
      </c>
      <c r="B18" s="69">
        <v>2</v>
      </c>
      <c r="C18" s="69">
        <v>3</v>
      </c>
      <c r="D18" s="69">
        <v>4</v>
      </c>
      <c r="E18" s="69">
        <v>5</v>
      </c>
    </row>
    <row r="19" spans="1:7" ht="30" customHeight="1">
      <c r="A19" s="63" t="s">
        <v>104</v>
      </c>
      <c r="B19" s="70" t="s">
        <v>105</v>
      </c>
      <c r="C19" s="142">
        <f>C20+C50</f>
        <v>7334.64</v>
      </c>
      <c r="D19" s="142">
        <f>D20+D50</f>
        <v>6919.13</v>
      </c>
      <c r="E19" s="142">
        <f>E20+E50</f>
        <v>6615.7</v>
      </c>
    </row>
    <row r="20" spans="1:7" ht="51" customHeight="1">
      <c r="A20" s="63" t="s">
        <v>106</v>
      </c>
      <c r="B20" s="64" t="s">
        <v>107</v>
      </c>
      <c r="C20" s="142">
        <f>C24+C40+C45+C21</f>
        <v>7334.64</v>
      </c>
      <c r="D20" s="142">
        <f>D24+D40+D45+D21</f>
        <v>6919.13</v>
      </c>
      <c r="E20" s="142">
        <f>E24+E40+E45+E21</f>
        <v>6615.7</v>
      </c>
    </row>
    <row r="21" spans="1:7" s="77" customFormat="1" ht="31.5" customHeight="1">
      <c r="A21" s="115" t="s">
        <v>175</v>
      </c>
      <c r="B21" s="116" t="s">
        <v>176</v>
      </c>
      <c r="C21" s="142">
        <f t="shared" ref="C21:E22" si="0">C22</f>
        <v>3886.6400000000003</v>
      </c>
      <c r="D21" s="142">
        <f t="shared" si="0"/>
        <v>3471.13</v>
      </c>
      <c r="E21" s="142">
        <f t="shared" si="0"/>
        <v>3167.7</v>
      </c>
    </row>
    <row r="22" spans="1:7" s="77" customFormat="1" ht="64.5" customHeight="1">
      <c r="A22" s="18" t="s">
        <v>177</v>
      </c>
      <c r="B22" s="18" t="s">
        <v>178</v>
      </c>
      <c r="C22" s="142">
        <f t="shared" si="0"/>
        <v>3886.6400000000003</v>
      </c>
      <c r="D22" s="142">
        <f t="shared" si="0"/>
        <v>3471.13</v>
      </c>
      <c r="E22" s="142">
        <f t="shared" si="0"/>
        <v>3167.7</v>
      </c>
    </row>
    <row r="23" spans="1:7" s="77" customFormat="1" ht="65.25" customHeight="1">
      <c r="A23" s="117" t="s">
        <v>179</v>
      </c>
      <c r="B23" s="118" t="s">
        <v>180</v>
      </c>
      <c r="C23" s="143">
        <f>2027.64+1859</f>
        <v>3886.6400000000003</v>
      </c>
      <c r="D23" s="143">
        <f>1645.06+1826.07</f>
        <v>3471.13</v>
      </c>
      <c r="E23" s="143">
        <f>1327.7+1840</f>
        <v>3167.7</v>
      </c>
    </row>
    <row r="24" spans="1:7" s="77" customFormat="1" ht="51.75" hidden="1" customHeight="1">
      <c r="A24" s="96" t="s">
        <v>108</v>
      </c>
      <c r="B24" s="97" t="s">
        <v>109</v>
      </c>
      <c r="C24" s="97"/>
      <c r="D24" s="144">
        <f>D29+D25+D27</f>
        <v>0</v>
      </c>
      <c r="E24" s="144">
        <f>E29+E25+E27</f>
        <v>0</v>
      </c>
    </row>
    <row r="25" spans="1:7" s="77" customFormat="1" ht="131.25" hidden="1" customHeight="1">
      <c r="A25" s="80" t="s">
        <v>110</v>
      </c>
      <c r="B25" s="81" t="s">
        <v>111</v>
      </c>
      <c r="C25" s="81"/>
      <c r="D25" s="145">
        <f>D26</f>
        <v>0</v>
      </c>
      <c r="E25" s="145">
        <f>E26</f>
        <v>0</v>
      </c>
    </row>
    <row r="26" spans="1:7" s="77" customFormat="1" ht="126.75" hidden="1" customHeight="1">
      <c r="A26" s="82" t="s">
        <v>112</v>
      </c>
      <c r="B26" s="83" t="s">
        <v>113</v>
      </c>
      <c r="C26" s="83"/>
      <c r="D26" s="146"/>
      <c r="E26" s="146"/>
      <c r="G26" s="84"/>
    </row>
    <row r="27" spans="1:7" s="77" customFormat="1" ht="156.75" hidden="1" customHeight="1">
      <c r="A27" s="85" t="s">
        <v>151</v>
      </c>
      <c r="B27" s="86" t="s">
        <v>164</v>
      </c>
      <c r="C27" s="86"/>
      <c r="D27" s="146">
        <f>D28</f>
        <v>0</v>
      </c>
      <c r="E27" s="146">
        <f>E28</f>
        <v>0</v>
      </c>
      <c r="G27" s="84"/>
    </row>
    <row r="28" spans="1:7" s="77" customFormat="1" ht="158.25" hidden="1" customHeight="1">
      <c r="A28" s="85" t="s">
        <v>150</v>
      </c>
      <c r="B28" s="86" t="s">
        <v>165</v>
      </c>
      <c r="C28" s="86"/>
      <c r="D28" s="147"/>
      <c r="E28" s="147"/>
      <c r="G28" s="84"/>
    </row>
    <row r="29" spans="1:7" s="77" customFormat="1" ht="21.75" hidden="1" customHeight="1">
      <c r="A29" s="96" t="s">
        <v>114</v>
      </c>
      <c r="B29" s="98" t="s">
        <v>115</v>
      </c>
      <c r="C29" s="98"/>
      <c r="D29" s="144">
        <f>D30</f>
        <v>0</v>
      </c>
      <c r="E29" s="144">
        <f>E30</f>
        <v>0</v>
      </c>
    </row>
    <row r="30" spans="1:7" s="77" customFormat="1" ht="31.5" hidden="1">
      <c r="A30" s="102" t="s">
        <v>116</v>
      </c>
      <c r="B30" s="113" t="s">
        <v>117</v>
      </c>
      <c r="C30" s="113"/>
      <c r="D30" s="147">
        <f>D31+D32+D34+D33+D35+D38+D36+D37+D39</f>
        <v>0</v>
      </c>
      <c r="E30" s="147">
        <f>E31+E32+E34+E33+E35+E38+E36+E37+E39</f>
        <v>0</v>
      </c>
    </row>
    <row r="31" spans="1:7" s="77" customFormat="1" ht="141.75" hidden="1">
      <c r="A31" s="82" t="s">
        <v>116</v>
      </c>
      <c r="B31" s="85" t="s">
        <v>142</v>
      </c>
      <c r="C31" s="85"/>
      <c r="D31" s="146"/>
      <c r="E31" s="146"/>
    </row>
    <row r="32" spans="1:7" s="77" customFormat="1" ht="110.25" hidden="1">
      <c r="A32" s="87" t="s">
        <v>116</v>
      </c>
      <c r="B32" s="88" t="s">
        <v>167</v>
      </c>
      <c r="C32" s="88"/>
      <c r="D32" s="148"/>
      <c r="E32" s="148"/>
    </row>
    <row r="33" spans="1:6" s="77" customFormat="1" ht="220.5" hidden="1">
      <c r="A33" s="87" t="s">
        <v>116</v>
      </c>
      <c r="B33" s="88" t="s">
        <v>168</v>
      </c>
      <c r="C33" s="88"/>
      <c r="D33" s="148"/>
      <c r="E33" s="148"/>
    </row>
    <row r="34" spans="1:6" s="77" customFormat="1" ht="78.75" hidden="1">
      <c r="A34" s="82" t="s">
        <v>116</v>
      </c>
      <c r="B34" s="89" t="s">
        <v>169</v>
      </c>
      <c r="C34" s="89"/>
      <c r="D34" s="146"/>
      <c r="E34" s="146"/>
    </row>
    <row r="35" spans="1:6" s="77" customFormat="1" ht="63" hidden="1">
      <c r="A35" s="99" t="s">
        <v>116</v>
      </c>
      <c r="B35" s="100" t="s">
        <v>187</v>
      </c>
      <c r="C35" s="100"/>
      <c r="D35" s="149"/>
      <c r="E35" s="149"/>
    </row>
    <row r="36" spans="1:6" s="77" customFormat="1" ht="78.75" hidden="1">
      <c r="A36" s="82" t="s">
        <v>116</v>
      </c>
      <c r="B36" s="89" t="s">
        <v>170</v>
      </c>
      <c r="C36" s="89"/>
      <c r="D36" s="146"/>
      <c r="E36" s="146"/>
    </row>
    <row r="37" spans="1:6" s="77" customFormat="1" ht="163.5" hidden="1" customHeight="1">
      <c r="A37" s="47" t="s">
        <v>149</v>
      </c>
      <c r="B37" s="90" t="s">
        <v>171</v>
      </c>
      <c r="C37" s="90"/>
      <c r="D37" s="146"/>
      <c r="E37" s="146"/>
    </row>
    <row r="38" spans="1:6" s="77" customFormat="1" ht="108.75" hidden="1" customHeight="1">
      <c r="A38" s="82" t="s">
        <v>116</v>
      </c>
      <c r="B38" s="91" t="s">
        <v>172</v>
      </c>
      <c r="C38" s="91"/>
      <c r="D38" s="146"/>
      <c r="E38" s="146"/>
    </row>
    <row r="39" spans="1:6" s="77" customFormat="1" ht="69" hidden="1" customHeight="1">
      <c r="A39" s="82" t="s">
        <v>116</v>
      </c>
      <c r="B39" s="91" t="s">
        <v>173</v>
      </c>
      <c r="C39" s="91"/>
      <c r="D39" s="146"/>
      <c r="E39" s="146"/>
    </row>
    <row r="40" spans="1:6" s="77" customFormat="1" ht="31.5" hidden="1">
      <c r="A40" s="96" t="s">
        <v>118</v>
      </c>
      <c r="B40" s="95" t="s">
        <v>119</v>
      </c>
      <c r="C40" s="95"/>
      <c r="D40" s="144">
        <f>D41+D43</f>
        <v>0</v>
      </c>
      <c r="E40" s="144">
        <f>E41+E43</f>
        <v>0</v>
      </c>
    </row>
    <row r="41" spans="1:6" s="77" customFormat="1" ht="63" hidden="1" customHeight="1">
      <c r="A41" s="96" t="s">
        <v>120</v>
      </c>
      <c r="B41" s="101" t="s">
        <v>121</v>
      </c>
      <c r="C41" s="101"/>
      <c r="D41" s="144">
        <f>D42</f>
        <v>0</v>
      </c>
      <c r="E41" s="144">
        <f>E42</f>
        <v>0</v>
      </c>
    </row>
    <row r="42" spans="1:6" s="77" customFormat="1" ht="63" hidden="1" customHeight="1">
      <c r="A42" s="102" t="s">
        <v>122</v>
      </c>
      <c r="B42" s="103" t="s">
        <v>123</v>
      </c>
      <c r="C42" s="103"/>
      <c r="D42" s="147"/>
      <c r="E42" s="147"/>
      <c r="F42" s="84"/>
    </row>
    <row r="43" spans="1:6" s="77" customFormat="1" ht="81" hidden="1" customHeight="1">
      <c r="A43" s="104" t="s">
        <v>124</v>
      </c>
      <c r="B43" s="105" t="s">
        <v>186</v>
      </c>
      <c r="C43" s="105"/>
      <c r="D43" s="144">
        <f>D44</f>
        <v>0</v>
      </c>
      <c r="E43" s="144">
        <f>E44</f>
        <v>0</v>
      </c>
    </row>
    <row r="44" spans="1:6" s="77" customFormat="1" ht="90" hidden="1" customHeight="1">
      <c r="A44" s="106" t="s">
        <v>125</v>
      </c>
      <c r="B44" s="107" t="s">
        <v>185</v>
      </c>
      <c r="C44" s="107"/>
      <c r="D44" s="147"/>
      <c r="E44" s="147"/>
    </row>
    <row r="45" spans="1:6" ht="15.75">
      <c r="A45" s="63" t="s">
        <v>126</v>
      </c>
      <c r="B45" s="64" t="s">
        <v>127</v>
      </c>
      <c r="C45" s="142">
        <f>C48+C46</f>
        <v>3448</v>
      </c>
      <c r="D45" s="142">
        <f>D48+D46</f>
        <v>3448</v>
      </c>
      <c r="E45" s="142">
        <f>E48+E46</f>
        <v>3448</v>
      </c>
    </row>
    <row r="46" spans="1:6" s="77" customFormat="1" ht="94.5" hidden="1">
      <c r="A46" s="75" t="s">
        <v>128</v>
      </c>
      <c r="B46" s="76" t="s">
        <v>129</v>
      </c>
      <c r="C46" s="150">
        <f>C47</f>
        <v>0</v>
      </c>
      <c r="D46" s="150">
        <f>D47</f>
        <v>0</v>
      </c>
      <c r="E46" s="150">
        <f>E47</f>
        <v>0</v>
      </c>
    </row>
    <row r="47" spans="1:6" s="77" customFormat="1" ht="94.5" hidden="1">
      <c r="A47" s="78" t="s">
        <v>130</v>
      </c>
      <c r="B47" s="79" t="s">
        <v>131</v>
      </c>
      <c r="C47" s="149"/>
      <c r="D47" s="149"/>
      <c r="E47" s="149"/>
    </row>
    <row r="48" spans="1:6" ht="31.5">
      <c r="A48" s="63" t="s">
        <v>132</v>
      </c>
      <c r="B48" s="65" t="s">
        <v>133</v>
      </c>
      <c r="C48" s="142">
        <f>C49</f>
        <v>3448</v>
      </c>
      <c r="D48" s="142">
        <f>D49</f>
        <v>3448</v>
      </c>
      <c r="E48" s="142">
        <f>E49</f>
        <v>3448</v>
      </c>
    </row>
    <row r="49" spans="1:5" ht="47.25">
      <c r="A49" s="66" t="s">
        <v>134</v>
      </c>
      <c r="B49" s="67" t="s">
        <v>135</v>
      </c>
      <c r="C49" s="143">
        <v>3448</v>
      </c>
      <c r="D49" s="143">
        <v>3448</v>
      </c>
      <c r="E49" s="143">
        <v>3448</v>
      </c>
    </row>
    <row r="50" spans="1:5" s="77" customFormat="1" ht="94.5" hidden="1">
      <c r="A50" s="92" t="s">
        <v>136</v>
      </c>
      <c r="B50" s="93" t="s">
        <v>143</v>
      </c>
      <c r="C50" s="93"/>
      <c r="D50" s="108">
        <f t="shared" ref="D50:E52" si="1">D51</f>
        <v>0</v>
      </c>
      <c r="E50" s="108">
        <f t="shared" si="1"/>
        <v>0</v>
      </c>
    </row>
    <row r="51" spans="1:5" s="77" customFormat="1" ht="157.5" hidden="1">
      <c r="A51" s="92" t="s">
        <v>137</v>
      </c>
      <c r="B51" s="109" t="s">
        <v>144</v>
      </c>
      <c r="C51" s="109"/>
      <c r="D51" s="110">
        <f t="shared" si="1"/>
        <v>0</v>
      </c>
      <c r="E51" s="110">
        <f t="shared" si="1"/>
        <v>0</v>
      </c>
    </row>
    <row r="52" spans="1:5" s="77" customFormat="1" ht="141.75" hidden="1">
      <c r="A52" s="92" t="s">
        <v>145</v>
      </c>
      <c r="B52" s="109" t="s">
        <v>146</v>
      </c>
      <c r="C52" s="109"/>
      <c r="D52" s="108">
        <f t="shared" si="1"/>
        <v>0</v>
      </c>
      <c r="E52" s="108">
        <f t="shared" si="1"/>
        <v>0</v>
      </c>
    </row>
    <row r="53" spans="1:5" s="77" customFormat="1" ht="94.5" hidden="1">
      <c r="A53" s="111" t="s">
        <v>147</v>
      </c>
      <c r="B53" s="112" t="s">
        <v>138</v>
      </c>
      <c r="C53" s="112"/>
      <c r="D53" s="110"/>
      <c r="E53" s="110"/>
    </row>
  </sheetData>
  <mergeCells count="14">
    <mergeCell ref="D1:E1"/>
    <mergeCell ref="D9:E9"/>
    <mergeCell ref="A15:A17"/>
    <mergeCell ref="B15:B17"/>
    <mergeCell ref="B2:E2"/>
    <mergeCell ref="B3:E3"/>
    <mergeCell ref="B4:E4"/>
    <mergeCell ref="B5:E5"/>
    <mergeCell ref="B6:E6"/>
    <mergeCell ref="B7:E7"/>
    <mergeCell ref="A12:D12"/>
    <mergeCell ref="A13:D13"/>
    <mergeCell ref="C15:E15"/>
    <mergeCell ref="C16:E16"/>
  </mergeCells>
  <printOptions horizontalCentered="1"/>
  <pageMargins left="0.98425196850393704" right="0.39370078740157483" top="0.47244094488188981" bottom="0.86614173228346458" header="0.31496062992125984" footer="0.31496062992125984"/>
  <pageSetup paperSize="9" scale="7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Прил1 ист</vt:lpstr>
      <vt:lpstr>Прил2 доходы</vt:lpstr>
      <vt:lpstr>Прил3 Безвозм</vt:lpstr>
      <vt:lpstr>'Прил2 доходы'!Заголовки_для_печати</vt:lpstr>
      <vt:lpstr>'Прил3 Безвозм'!Заголовки_для_печати</vt:lpstr>
      <vt:lpstr>'Прил2 доходы'!Область_печати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Казанцева</dc:creator>
  <cp:lastModifiedBy>Казанцева</cp:lastModifiedBy>
  <cp:lastPrinted>2024-09-24T13:08:50Z</cp:lastPrinted>
  <dcterms:created xsi:type="dcterms:W3CDTF">2015-10-21T06:37:27Z</dcterms:created>
  <dcterms:modified xsi:type="dcterms:W3CDTF">2024-11-06T07:21:41Z</dcterms:modified>
</cp:coreProperties>
</file>