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700" windowHeight="11760" tabRatio="771" activeTab="6"/>
  </bookViews>
  <sheets>
    <sheet name="Прил1 ист" sheetId="1" r:id="rId1"/>
    <sheet name="Прил2 ист" sheetId="14" r:id="rId2"/>
    <sheet name="Прил3 доходы" sheetId="3" r:id="rId3"/>
    <sheet name="Прил4 доходы" sheetId="15" r:id="rId4"/>
    <sheet name="Прил5 Безвозм " sheetId="5" r:id="rId5"/>
    <sheet name="Прил6 Безвозм" sheetId="16" r:id="rId6"/>
    <sheet name="список февраль 2024" sheetId="17" r:id="rId7"/>
  </sheets>
  <definedNames>
    <definedName name="_xlnm.Print_Titles" localSheetId="2">'Прил3 доходы'!$17:$17</definedName>
    <definedName name="_xlnm.Print_Titles" localSheetId="3">'Прил4 доходы'!$16:$17</definedName>
    <definedName name="_xlnm.Print_Titles" localSheetId="4">'Прил5 Безвозм '!$15:$16</definedName>
    <definedName name="_xlnm.Print_Titles" localSheetId="5">'Прил6 Безвозм'!$15:$17</definedName>
    <definedName name="_xlnm.Print_Area" localSheetId="6">'список февраль 2024'!$A$1:$H$22</definedName>
  </definedNames>
  <calcPr calcId="114210" fullCalcOnLoad="1"/>
</workbook>
</file>

<file path=xl/calcChain.xml><?xml version="1.0" encoding="utf-8"?>
<calcChain xmlns="http://schemas.openxmlformats.org/spreadsheetml/2006/main">
  <c r="C29" i="1"/>
  <c r="E21" i="17"/>
  <c r="G21"/>
  <c r="F21"/>
  <c r="C49" i="5"/>
  <c r="C47"/>
  <c r="E20" i="17"/>
  <c r="G22"/>
  <c r="A13"/>
  <c r="F11"/>
  <c r="F22"/>
  <c r="E11"/>
  <c r="E22"/>
  <c r="C35" i="3"/>
  <c r="C31" i="5"/>
  <c r="D46" i="15"/>
  <c r="C46"/>
  <c r="D24"/>
  <c r="C24"/>
  <c r="C22"/>
  <c r="D22"/>
  <c r="D64"/>
  <c r="C64"/>
  <c r="C63"/>
  <c r="C62"/>
  <c r="D63"/>
  <c r="D62"/>
  <c r="D60"/>
  <c r="C60"/>
  <c r="D59"/>
  <c r="C59"/>
  <c r="D57"/>
  <c r="C57"/>
  <c r="D56"/>
  <c r="C56"/>
  <c r="D55"/>
  <c r="C55"/>
  <c r="D53"/>
  <c r="C53"/>
  <c r="D52"/>
  <c r="C52"/>
  <c r="D49"/>
  <c r="C49"/>
  <c r="D48"/>
  <c r="D45"/>
  <c r="D44"/>
  <c r="C48"/>
  <c r="C45"/>
  <c r="C44"/>
  <c r="D42"/>
  <c r="C42"/>
  <c r="D41"/>
  <c r="C41"/>
  <c r="D40"/>
  <c r="C40"/>
  <c r="D38"/>
  <c r="C38"/>
  <c r="C37"/>
  <c r="D37"/>
  <c r="D35"/>
  <c r="D33"/>
  <c r="D32"/>
  <c r="C35"/>
  <c r="C33"/>
  <c r="D30"/>
  <c r="C30"/>
  <c r="D27"/>
  <c r="D26"/>
  <c r="C27"/>
  <c r="C26"/>
  <c r="D20"/>
  <c r="C20"/>
  <c r="C32"/>
  <c r="D29"/>
  <c r="C29"/>
  <c r="C19"/>
  <c r="D19"/>
  <c r="C64" i="3"/>
  <c r="C63"/>
  <c r="C62"/>
  <c r="C60"/>
  <c r="C59"/>
  <c r="C57"/>
  <c r="C56"/>
  <c r="C53"/>
  <c r="C49"/>
  <c r="C48"/>
  <c r="C46"/>
  <c r="C42"/>
  <c r="C41"/>
  <c r="C40"/>
  <c r="C38"/>
  <c r="C37"/>
  <c r="C33"/>
  <c r="C30"/>
  <c r="C27"/>
  <c r="C26"/>
  <c r="C24"/>
  <c r="C22"/>
  <c r="C20"/>
  <c r="C55"/>
  <c r="C45"/>
  <c r="C32"/>
  <c r="C29"/>
  <c r="C52"/>
  <c r="C44"/>
  <c r="C19"/>
  <c r="D22" i="16"/>
  <c r="D21"/>
  <c r="D68" i="15"/>
  <c r="C22" i="16"/>
  <c r="C21"/>
  <c r="C68" i="15"/>
  <c r="C21" i="5"/>
  <c r="C20"/>
  <c r="C68" i="3"/>
  <c r="D52" i="16"/>
  <c r="D51"/>
  <c r="D50"/>
  <c r="C52"/>
  <c r="C51"/>
  <c r="C50"/>
  <c r="D48"/>
  <c r="C48"/>
  <c r="D46"/>
  <c r="C46"/>
  <c r="D43"/>
  <c r="C43"/>
  <c r="D41"/>
  <c r="C41"/>
  <c r="D30"/>
  <c r="D29"/>
  <c r="C30"/>
  <c r="C29"/>
  <c r="D27"/>
  <c r="C27"/>
  <c r="D25"/>
  <c r="C25"/>
  <c r="C24"/>
  <c r="D28" i="14"/>
  <c r="C28"/>
  <c r="C45" i="16"/>
  <c r="C71" i="15"/>
  <c r="D45" i="16"/>
  <c r="D71" i="15"/>
  <c r="C40" i="16"/>
  <c r="C70" i="15"/>
  <c r="D40" i="16"/>
  <c r="D70" i="15"/>
  <c r="C69"/>
  <c r="D24" i="16"/>
  <c r="C26" i="5"/>
  <c r="C67" i="15"/>
  <c r="C66"/>
  <c r="C72"/>
  <c r="C27" i="14"/>
  <c r="C26"/>
  <c r="C25"/>
  <c r="C24"/>
  <c r="D20" i="16"/>
  <c r="D19"/>
  <c r="D69" i="15"/>
  <c r="D67"/>
  <c r="C20" i="16"/>
  <c r="C19"/>
  <c r="D66" i="15"/>
  <c r="D72"/>
  <c r="D27" i="14"/>
  <c r="D26"/>
  <c r="D25"/>
  <c r="D24"/>
  <c r="C28" i="5"/>
  <c r="C50"/>
  <c r="C48"/>
  <c r="C72" i="3"/>
  <c r="C46" i="5"/>
  <c r="C44"/>
  <c r="C41"/>
  <c r="C39"/>
  <c r="C30"/>
  <c r="C24"/>
  <c r="C43"/>
  <c r="C71" i="3"/>
  <c r="C23" i="5"/>
  <c r="C69" i="3"/>
  <c r="C38" i="5"/>
  <c r="C70" i="3"/>
  <c r="C67"/>
  <c r="C66"/>
  <c r="C73"/>
  <c r="C28" i="1"/>
  <c r="C19" i="5"/>
  <c r="C18"/>
  <c r="C27" i="1"/>
  <c r="C26"/>
  <c r="C25"/>
</calcChain>
</file>

<file path=xl/sharedStrings.xml><?xml version="1.0" encoding="utf-8"?>
<sst xmlns="http://schemas.openxmlformats.org/spreadsheetml/2006/main" count="532" uniqueCount="253">
  <si>
    <t>Приложение 1</t>
  </si>
  <si>
    <t>к решению совета депутатов</t>
  </si>
  <si>
    <t>муниципального образования</t>
  </si>
  <si>
    <t xml:space="preserve"> Кусинское сельское поселение</t>
  </si>
  <si>
    <t>Киришского муниципального района</t>
  </si>
  <si>
    <t>Ленинградской области</t>
  </si>
  <si>
    <t>ИСТОЧНИКИ</t>
  </si>
  <si>
    <t xml:space="preserve">     внутреннего финансирования дефицита бюджета муниципального образования </t>
  </si>
  <si>
    <t xml:space="preserve">   Кусинское сельское поселение  Киришского муниципального района 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</si>
  <si>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</si>
  <si>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</si>
  <si>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</si>
  <si>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</si>
  <si>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000 01 05 02 00 00 0000 500</t>
  </si>
  <si>
    <t>Увеличение прочих остатков средств бюджетов</t>
  </si>
  <si>
    <t>000 01 05 02 01 10 0000 510</t>
  </si>
  <si>
    <t>Увеличение прочих остатков денежных средств бюджетов сельских поселений</t>
  </si>
  <si>
    <t>000 01 05 02 00 00 0000 600</t>
  </si>
  <si>
    <t>Уменьшение прочих остатков средств бюджетов</t>
  </si>
  <si>
    <t>000 01 05 02 01 10 0000 610</t>
  </si>
  <si>
    <t>Уменьшение прочих остатков денежных средств бюджетов сельских поселений</t>
  </si>
  <si>
    <t>Код</t>
  </si>
  <si>
    <t xml:space="preserve">Наименование </t>
  </si>
  <si>
    <t>Сумма        (тысяч рублей)</t>
  </si>
  <si>
    <t>Приложение 3</t>
  </si>
  <si>
    <t>Прогнозируемые поступления доходов в бюджет</t>
  </si>
  <si>
    <t xml:space="preserve">муниципального образования Кусинское сельское поселение </t>
  </si>
  <si>
    <t xml:space="preserve">Киришского муниципального района Ленинградской области </t>
  </si>
  <si>
    <t>Код бюджетной классификации</t>
  </si>
  <si>
    <t>Источник доходов</t>
  </si>
  <si>
    <t>Сумма                  (тысяч рублей)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</si>
  <si>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</si>
  <si>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</si>
  <si>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</si>
  <si>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</si>
  <si>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</si>
  <si>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Налоги на доходы физических лиц</t>
  </si>
  <si>
    <t>000 1 03 00000 00 0000 000</t>
  </si>
  <si>
    <t>Налоги на товары (работы, услуги)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</si>
  <si>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</si>
  <si>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</si>
  <si>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</si>
  <si>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</si>
  <si>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</si>
  <si>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</si>
  <si>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</si>
  <si>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</si>
  <si>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</si>
  <si>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</si>
  <si>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</si>
  <si>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</si>
  <si>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</si>
  <si>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</si>
  <si>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</si>
  <si>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</si>
  <si>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</si>
  <si>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</si>
  <si>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</si>
  <si>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</si>
  <si>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</si>
  <si>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</si>
  <si>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</si>
  <si>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</si>
  <si>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</si>
  <si>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</si>
  <si>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пошлина</t>
  </si>
  <si>
    <t>000 1 08 04000 01 0000 110</t>
  </si>
  <si>
    <t>Государственная пошлина за совершение нотариальных действий (за исключением действий совершаемых консульскими учреждениями Российской Федерации)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</si>
  <si>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</si>
  <si>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</si>
  <si>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</si>
  <si>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</si>
  <si>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000 1 09 04000 00 0000 110</t>
  </si>
  <si>
    <t>000 1 09 04050 00 0000 110</t>
  </si>
  <si>
    <t>Земельный налог (по обязательствам, возникшим до 1 января 2006 года)</t>
  </si>
  <si>
    <t>000 1 09 04053 10 0000 110</t>
  </si>
  <si>
    <t>Земельный налог (по обязательствам, возникшим до 1 января 2006 года), мобилизуемый на территориях сельских поселений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</si>
  <si>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</si>
  <si>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</si>
  <si>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</si>
  <si>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</si>
  <si>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000 1 11 05070 00 0000 120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</si>
  <si>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</si>
  <si>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</si>
  <si>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</si>
  <si>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000 1 11 05075 10 0001 120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</si>
  <si>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</si>
  <si>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000 1 11 05075 10 0002 120</t>
  </si>
  <si>
    <t>Доходы от сдачи в аренду имущества, составляющего казну сельских поселений (за исключением земельных участков) - по прочим договорам от сдачи в аренду имущества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</si>
  <si>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</si>
  <si>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</si>
  <si>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</si>
  <si>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</si>
  <si>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</si>
  <si>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</si>
  <si>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</si>
  <si>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и компенсации затрат государства</t>
  </si>
  <si>
    <t>000 1 13 01000 00 0000 130</t>
  </si>
  <si>
    <t xml:space="preserve">Доходы от оказания платных услуг (работ) </t>
  </si>
  <si>
    <t>000 1 13 01990 00 0000 130</t>
  </si>
  <si>
    <t>Прочие доходы от оказания платных услуг (работ)</t>
  </si>
  <si>
    <t>000 1 13 01995 10 0000 130</t>
  </si>
  <si>
    <t xml:space="preserve">Прочие доходы  от оказания платных услуг (работ) получателями средств бюджетов сельских поселений </t>
  </si>
  <si>
    <t>000 1 13 02000 00 0000 130</t>
  </si>
  <si>
    <t>Доходы от  компенсации затрат государства</t>
  </si>
  <si>
    <t>000 1 13 02990 00 0000 130</t>
  </si>
  <si>
    <t>Прочие доходы от компенсации затрат государства</t>
  </si>
  <si>
    <t>000 1 13 02995 10 0000 130</t>
  </si>
  <si>
    <t xml:space="preserve">Прочие доходы  от компенсации затрат бюджетов сельских поселений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</si>
  <si>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</si>
  <si>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</si>
  <si>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</si>
  <si>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</si>
  <si>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000 2 02 20000 00 0000 150</t>
  </si>
  <si>
    <t>Субсидии бюджетам бюджетной системы Российской Федерации (межбюджетные субсидии)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</si>
  <si>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</si>
  <si>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</si>
  <si>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</si>
  <si>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</si>
  <si>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000 2 02 29999 00 0000 150</t>
  </si>
  <si>
    <t>Прочие субсидии</t>
  </si>
  <si>
    <t>000 2 02 29999 10 0000 150</t>
  </si>
  <si>
    <t>Прочие субсидии бюджетам сельских поселений</t>
  </si>
  <si>
    <t>000 2 02 30000 00 0000 150</t>
  </si>
  <si>
    <t>Субвенции бюджетам бюджетной системы Российской Федерации</t>
  </si>
  <si>
    <t>000 2 02 30024 00 0000 150</t>
  </si>
  <si>
    <t>Субвенции местным бюджетам на выполнение передаваемых полномочий субъектов Российской Федерации</t>
  </si>
  <si>
    <t>000 2 02 30024 10 0000 150</t>
  </si>
  <si>
    <t>Субвенции бюджетам сельских поселений на выполнение передаваемых полномочий субъектов Российской Федерации</t>
  </si>
  <si>
    <t>000 2 02 35118 00 0000 150</t>
  </si>
  <si>
    <t>000 2 02 35118 10 0000 150</t>
  </si>
  <si>
    <t>000 2 02 40000 00 0000 150</t>
  </si>
  <si>
    <t>Иные межбюджетные трансферты</t>
  </si>
  <si>
    <t>000 2 02 45160 00 0000 150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</si>
  <si>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</si>
  <si>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000 2 02 45160 10 0000 150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</si>
  <si>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</si>
  <si>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000 2 02 49999 00 0000 150</t>
  </si>
  <si>
    <t>Прочие межбюджетные трансферты, передаваемые бюджетам</t>
  </si>
  <si>
    <t>000 2 02 49999 10 0000 150</t>
  </si>
  <si>
    <t>Прочие межбюджетные трансферты, передаваемые бюджетам сельских поселений</t>
  </si>
  <si>
    <t>000 2 18 00000 00 0000 000</t>
  </si>
  <si>
    <t>000 2 18 00000 00 0000 150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</si>
  <si>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</si>
  <si>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ВСЕГО: доходов</t>
  </si>
  <si>
    <t>Приложение 5</t>
  </si>
  <si>
    <t xml:space="preserve">Код бюджетной </t>
  </si>
  <si>
    <t xml:space="preserve">Сумма </t>
  </si>
  <si>
    <t>классификации</t>
  </si>
  <si>
    <t>(тысяч рублей)</t>
  </si>
  <si>
    <t>Прочие субсидии бюджетам сельских поселений на реализацию областного закона от 15 января 2018 года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</si>
  <si>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Доходы бюджетов бюджетной системы Российской Федерации от возврата 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</si>
  <si>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</si>
  <si>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000 2 18 00000 10 0000 150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</si>
  <si>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</si>
  <si>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000 2 18 60010 10 0000 150</t>
  </si>
  <si>
    <t>000 1 03 02261 01 0000 110</t>
  </si>
  <si>
    <t xml:space="preserve"> 000 2 02 29999 10 0000 150</t>
  </si>
  <si>
    <t>000 2 02 20302 10 0000 150</t>
  </si>
  <si>
    <t>000 2 02 20302 00 0000 150</t>
  </si>
  <si>
    <t xml:space="preserve">000 1 14 06025 10 0000 430
</t>
  </si>
  <si>
    <t>000 1 14 06020 00 0000 430</t>
  </si>
  <si>
    <t>Доходы от продажи земельных  участков,  государственная собственность на  которые  разграничена  (за  исключением земельных участков бюджетных  и автономных учреждений)</t>
  </si>
  <si>
    <t xml:space="preserve"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 </t>
  </si>
  <si>
    <t>000 1 14 06000 00 0000 430</t>
  </si>
  <si>
    <t xml:space="preserve">Доходы от продажи земельных участков, находящихся в государственной и  муниципальной собственности </t>
  </si>
  <si>
    <t>Доходы от продажи материальных и нематериальных активов</t>
  </si>
  <si>
    <t>000 1 14 00000 00 0000 000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</si>
  <si>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</si>
  <si>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</si>
  <si>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000 2 02 20299 00 0000 150</t>
  </si>
  <si>
    <t>000 2 02 20299 10 0000 150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</si>
  <si>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</si>
  <si>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</si>
  <si>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Приложение 2</t>
  </si>
  <si>
    <t>внутреннего финансирования дефицита бюджета муниципального</t>
  </si>
  <si>
    <t xml:space="preserve">образования Кусинское сельское поселение  Киришского муниципального района </t>
  </si>
  <si>
    <t xml:space="preserve">Код </t>
  </si>
  <si>
    <t>Сумма                       (тысяч рублей)</t>
  </si>
  <si>
    <t>Приложение 4</t>
  </si>
  <si>
    <t xml:space="preserve"> Субсидии бюджетам  муниципальных  образований    на    обеспечение мероприятий    по    переселению  граждан из аварийного  жилищного  фонда, в том  числе  переселению  граждан из аварийного жилищного  фонда  с  учетом необходимости  развития малоэтажного  жилищного строительства, за  счет  средств бюджетов
</t>
  </si>
  <si>
    <t xml:space="preserve"> Субсидии    бюджетам    сельских поселений     на     обеспечение  мероприятий    по    переселению  граждан из аварийного  жилищного  фонда, в том  числе  переселению  граждан из аварийного жилищного  фонда  с  учетом необходимости  развития малоэтажного  жилищного строительства, за  счет  средств бюджетов
</t>
  </si>
  <si>
    <t>Приложение 6</t>
  </si>
  <si>
    <t xml:space="preserve">Код бюджетной классификации </t>
  </si>
  <si>
    <t>Прочие субсидии бюджетам сельских поселений на реализацию областного закона от 12 мая 2015 года N 42-оз "О содействии развитию на части территорий муниципальных образований Ленинградской области иных форм местного самоуправления"</t>
  </si>
  <si>
    <t>Субсидии на реализацию мероприятий по подготовке объектов теплоснабжения к отопительному сезону на территории Ленинградской области в рамках подпрограммы "Энергетика Ленинградской области" на 2014 - 2029 годы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Ленинградской области"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</si>
  <si>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</si>
  <si>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Прочие субсидии бюджетам сельских поселений  на мероприятия, направленные на безаварийную работу объектов водоснабжения и водоотведения</t>
  </si>
  <si>
    <t>Прочие субсидии бюджетам городских поселений 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</si>
  <si>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Обеспечение устойчивого сокращения непригодного для проживания жилого фонда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</si>
  <si>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</si>
  <si>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000 2 02 10000 00 0000 150</t>
  </si>
  <si>
    <t>Дотации бюджетам бюджетной системы Российской Федерации</t>
  </si>
  <si>
    <t>000 2 02 16001 00 0000 150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</si>
  <si>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</si>
  <si>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</si>
  <si>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</si>
  <si>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</si>
  <si>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</si>
  <si>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</si>
  <si>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</si>
  <si>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000 1 14 02000 00 0000 000
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</si>
  <si>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</si>
  <si>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000 1 14 02050 10 0000 440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</si>
  <si>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</si>
  <si>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</si>
  <si>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</si>
  <si>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Прочие субсидии бюджетам сельских поселений на реализацию областного закона от 15 января 2018 года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(конкурсные)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</si>
  <si>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</si>
  <si>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Прочие субсидии бюджетам сельских поселений 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(конкурсные)</t>
  </si>
  <si>
    <t>Прочие субсидии бюджетам сельских поселений на реализацию мероприятий по обеспечению устойчивого функционирования объектов теплоснабжения на территории Ленинградской области (конкурсные)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</si>
  <si>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</si>
  <si>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Прочие субсидии бюджетам сельских поселений на комплекс мероприятий по борьбе с борщевиком Сосновского (конкурсные)</t>
  </si>
  <si>
    <t>Прочие субсидии бюджетам сельских поселений на поддержку развития общественной инфраструктуры муниципального значения  (неконкурсные)</t>
  </si>
  <si>
    <t>Прочие субсидии бюджетам сельских поселений  реализацию мероприятий по созданию мест (площадок) накопления твердых коммунальных отходов (конкурсные)</t>
  </si>
  <si>
    <t>2025 год</t>
  </si>
  <si>
    <t>Ленинградской области на 2024 год</t>
  </si>
  <si>
    <t>Ленинградской области на плановый период 2025-2026 годов</t>
  </si>
  <si>
    <t>2026 год</t>
  </si>
  <si>
    <t>на плановый период 2025-2026 годов</t>
  </si>
  <si>
    <t>на  2024 год</t>
  </si>
  <si>
    <t>на 2024 год</t>
  </si>
  <si>
    <t>в редакции к решению совета депутатов</t>
  </si>
  <si>
    <t>от 11.12.2023 № 43/248</t>
  </si>
  <si>
    <t>№ п/п</t>
  </si>
  <si>
    <t>Наименование главного администратора доходов</t>
  </si>
  <si>
    <t>Наименование источника доходов</t>
  </si>
  <si>
    <t>2024 год</t>
  </si>
  <si>
    <t>Основание изменений</t>
  </si>
  <si>
    <t>Сумма  (рублей)</t>
  </si>
  <si>
    <t>Администрация МО  Кусинское сельское поселение Киришского муниципального района Ленинградской области</t>
  </si>
  <si>
    <t>ВСЕГО НАЛОГОВЫЕ И НЕНАЛОГОВЫЕ ДОХОДЫ</t>
  </si>
  <si>
    <t>2 02 29999 10 0000 150</t>
  </si>
  <si>
    <t>Прочие субсидии бюджетам сельских поселений 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</si>
  <si>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2 02 35118 10 0000 150</t>
  </si>
  <si>
    <t>2 02 30024 10 0000 150</t>
  </si>
  <si>
    <t>2 02 49999 10 0000 150</t>
  </si>
  <si>
    <t>2 18 60010 10 0000 150</t>
  </si>
  <si>
    <t>ВСЕГО БЕЗВОЗМЕЗДНЫЕ ПОСТУПЛЕНИЯ</t>
  </si>
  <si>
    <t>ИТОГО</t>
  </si>
  <si>
    <t>Справочная информация по вносимым изменениям в доходную часть бюджета  муниципального образования Кусинское сельское поселение Киришского муниципального района Ленинградской области на 2024 год и плановый период 2025 и 2026 годов, вносимые на рассмотрение совета депутатов муниципального образования Кусинское сельское поселение Киришского муниципального района Ленинградской области</t>
  </si>
  <si>
    <t xml:space="preserve">Решение совета депутатов МО КМР ЛО "О распределении ИМБТ на проведение непредвиденных, аварийно-восстановительных работ и других мероприятий, направленных на решение вопросов местного значения поселений Киришского муниципального района  на 2024 год" </t>
  </si>
  <si>
    <t>Доходы от возврата иных межбюджетных трансфертов из бюджета муниципального образования Киришский муниципальный район Ленинградской области, в том числе: возврат межбюджетных трансфертов по оказанию ритуальных услуг, ГО и ЧС</t>
  </si>
  <si>
    <t>Уведомление № 2634 от 25.12.2023 г. от комитета по местному самоуправлению, межнациональным и межконфессиональным отношениям Ленинградской области</t>
  </si>
  <si>
    <t>Уведомление № 2446 от 25.12.2023 г. от комитета по местному самоуправлению, межнациональным и межконфессиональным отношениям Ленинградской области</t>
  </si>
  <si>
    <t>Уведомления № 122 от 21.12.23 г., №1926 от 25.12.23 г от комитета по агропромышленному и рыбохозяйственному комплексу Лен.обл.</t>
  </si>
  <si>
    <t xml:space="preserve">Уведомления № 2292 от 25.12.2023 г., №2068 от 25.12.2023г. от комитета Ленинградской области  по обращению с отходами </t>
  </si>
  <si>
    <t>Уведомление № 1594 от 25.12.2023 г. от Комитета правопорядка и безопасности Лен.обл.</t>
  </si>
  <si>
    <t>Уведомление № 1434 от 25.12.2023 г. от Комитета правопорядка и безопасности Лен.обл.</t>
  </si>
  <si>
    <t>2 02 20216 10 0000 150</t>
  </si>
  <si>
    <t>Уведомление № 6095 от 19.01.2024 года от Комитета по дорожному хозяйству</t>
  </si>
  <si>
    <t>от  15.02.2024 № 44/258</t>
  </si>
  <si>
    <t>от 15.02.2024 № 44/258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</si>
</sst>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"/>
  </numFmts>
  <fonts count="26">
    <font>
      <sz val="10"/>
      <name val="Arial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2"/>
      <color indexed="10"/>
      <name val="Times New Roman"/>
      <family val="1"/>
      <charset val="204"/>
    </font>
    <font>
      <i/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name val="Arial"/>
      <family val="2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6">
    <xf numFmtId="0" fontId="0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5" fillId="0" borderId="0"/>
    <xf numFmtId="0" fontId="6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6" fillId="0" borderId="0"/>
    <xf numFmtId="0" fontId="16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25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0" borderId="0" xfId="0" applyFont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justify"/>
    </xf>
    <xf numFmtId="0" fontId="1" fillId="0" borderId="1" xfId="0" applyFont="1" applyBorder="1"/>
    <xf numFmtId="0" fontId="1" fillId="0" borderId="1" xfId="0" applyFont="1" applyBorder="1" applyAlignment="1">
      <alignment horizontal="justify"/>
    </xf>
    <xf numFmtId="2" fontId="2" fillId="0" borderId="0" xfId="0" applyNumberFormat="1" applyFont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2" fontId="0" fillId="0" borderId="0" xfId="0" applyNumberFormat="1"/>
    <xf numFmtId="0" fontId="8" fillId="0" borderId="0" xfId="0" applyFont="1"/>
    <xf numFmtId="0" fontId="1" fillId="2" borderId="1" xfId="0" applyFont="1" applyFill="1" applyBorder="1" applyAlignment="1">
      <alignment horizontal="justify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justify" wrapText="1"/>
    </xf>
    <xf numFmtId="0" fontId="0" fillId="2" borderId="0" xfId="0" applyFill="1"/>
    <xf numFmtId="0" fontId="1" fillId="2" borderId="1" xfId="0" applyFont="1" applyFill="1" applyBorder="1"/>
    <xf numFmtId="0" fontId="1" fillId="2" borderId="1" xfId="1" applyFont="1" applyFill="1" applyBorder="1" applyAlignment="1">
      <alignment horizontal="justify" wrapText="1"/>
    </xf>
    <xf numFmtId="0" fontId="5" fillId="2" borderId="0" xfId="0" applyFont="1" applyFill="1"/>
    <xf numFmtId="0" fontId="5" fillId="0" borderId="0" xfId="0" applyFont="1"/>
    <xf numFmtId="0" fontId="3" fillId="2" borderId="1" xfId="0" applyFont="1" applyFill="1" applyBorder="1" applyAlignment="1">
      <alignment horizontal="center" wrapText="1"/>
    </xf>
    <xf numFmtId="0" fontId="10" fillId="0" borderId="0" xfId="0" applyFont="1" applyBorder="1"/>
    <xf numFmtId="4" fontId="10" fillId="0" borderId="0" xfId="0" applyNumberFormat="1" applyFont="1" applyBorder="1"/>
    <xf numFmtId="2" fontId="10" fillId="0" borderId="0" xfId="0" applyNumberFormat="1" applyFont="1" applyBorder="1"/>
    <xf numFmtId="0" fontId="11" fillId="0" borderId="0" xfId="0" applyFont="1" applyBorder="1"/>
    <xf numFmtId="4" fontId="12" fillId="0" borderId="0" xfId="0" applyNumberFormat="1" applyFont="1" applyBorder="1" applyAlignment="1">
      <alignment horizontal="center" wrapText="1"/>
    </xf>
    <xf numFmtId="0" fontId="13" fillId="0" borderId="0" xfId="0" applyFont="1" applyBorder="1"/>
    <xf numFmtId="4" fontId="11" fillId="0" borderId="0" xfId="0" applyNumberFormat="1" applyFont="1" applyBorder="1"/>
    <xf numFmtId="4" fontId="13" fillId="0" borderId="0" xfId="0" applyNumberFormat="1" applyFont="1" applyBorder="1"/>
    <xf numFmtId="0" fontId="0" fillId="0" borderId="0" xfId="0" applyFont="1"/>
    <xf numFmtId="0" fontId="1" fillId="0" borderId="0" xfId="22" applyFont="1"/>
    <xf numFmtId="0" fontId="1" fillId="0" borderId="0" xfId="22" applyFont="1" applyAlignment="1">
      <alignment horizontal="center"/>
    </xf>
    <xf numFmtId="0" fontId="0" fillId="0" borderId="0" xfId="0" applyAlignment="1"/>
    <xf numFmtId="0" fontId="14" fillId="0" borderId="0" xfId="0" applyFont="1"/>
    <xf numFmtId="2" fontId="14" fillId="0" borderId="0" xfId="0" applyNumberFormat="1" applyFont="1"/>
    <xf numFmtId="2" fontId="9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7" fillId="2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justify" wrapText="1"/>
    </xf>
    <xf numFmtId="0" fontId="9" fillId="0" borderId="1" xfId="1" applyFont="1" applyBorder="1"/>
    <xf numFmtId="0" fontId="9" fillId="0" borderId="1" xfId="1" applyFont="1" applyBorder="1" applyAlignment="1">
      <alignment wrapText="1"/>
    </xf>
    <xf numFmtId="0" fontId="7" fillId="0" borderId="1" xfId="1" applyFont="1" applyBorder="1"/>
    <xf numFmtId="0" fontId="7" fillId="0" borderId="1" xfId="1" applyFont="1" applyBorder="1" applyAlignment="1">
      <alignment wrapText="1"/>
    </xf>
    <xf numFmtId="2" fontId="3" fillId="2" borderId="1" xfId="0" applyNumberFormat="1" applyFont="1" applyFill="1" applyBorder="1" applyAlignment="1">
      <alignment horizontal="right"/>
    </xf>
    <xf numFmtId="0" fontId="9" fillId="0" borderId="1" xfId="0" applyFont="1" applyBorder="1"/>
    <xf numFmtId="0" fontId="9" fillId="0" borderId="1" xfId="0" applyFont="1" applyBorder="1" applyAlignment="1">
      <alignment horizontal="justify"/>
    </xf>
    <xf numFmtId="0" fontId="7" fillId="0" borderId="1" xfId="0" applyFont="1" applyBorder="1"/>
    <xf numFmtId="0" fontId="7" fillId="0" borderId="1" xfId="0" applyFont="1" applyBorder="1" applyAlignment="1">
      <alignment horizontal="justify"/>
    </xf>
    <xf numFmtId="0" fontId="7" fillId="0" borderId="1" xfId="0" applyFont="1" applyFill="1" applyBorder="1" applyAlignment="1">
      <alignment horizontal="justify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justify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justify"/>
    </xf>
    <xf numFmtId="0" fontId="9" fillId="2" borderId="1" xfId="0" applyFont="1" applyFill="1" applyBorder="1" applyAlignment="1">
      <alignment horizontal="justify" wrapText="1"/>
    </xf>
    <xf numFmtId="0" fontId="7" fillId="2" borderId="1" xfId="0" applyFont="1" applyFill="1" applyBorder="1" applyAlignment="1">
      <alignment horizontal="justify" wrapText="1"/>
    </xf>
    <xf numFmtId="0" fontId="3" fillId="0" borderId="1" xfId="0" applyFont="1" applyBorder="1" applyAlignment="1">
      <alignment horizontal="center" vertical="top"/>
    </xf>
    <xf numFmtId="2" fontId="18" fillId="0" borderId="1" xfId="0" applyNumberFormat="1" applyFont="1" applyBorder="1" applyAlignment="1">
      <alignment horizontal="right"/>
    </xf>
    <xf numFmtId="2" fontId="19" fillId="0" borderId="1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left" wrapText="1"/>
    </xf>
    <xf numFmtId="0" fontId="3" fillId="0" borderId="2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/>
    </xf>
    <xf numFmtId="0" fontId="3" fillId="0" borderId="1" xfId="14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9" fillId="0" borderId="1" xfId="1" applyNumberFormat="1" applyFont="1" applyBorder="1" applyAlignment="1">
      <alignment horizontal="right"/>
    </xf>
    <xf numFmtId="4" fontId="7" fillId="0" borderId="1" xfId="1" applyNumberFormat="1" applyFont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0" fontId="3" fillId="0" borderId="1" xfId="0" applyNumberFormat="1" applyFont="1" applyBorder="1" applyAlignment="1">
      <alignment horizontal="justify" wrapText="1"/>
    </xf>
    <xf numFmtId="4" fontId="9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7" fillId="2" borderId="1" xfId="0" applyNumberFormat="1" applyFont="1" applyFill="1" applyBorder="1" applyAlignment="1">
      <alignment horizontal="right"/>
    </xf>
    <xf numFmtId="0" fontId="9" fillId="2" borderId="1" xfId="0" applyNumberFormat="1" applyFont="1" applyFill="1" applyBorder="1" applyAlignment="1">
      <alignment horizontal="justify" wrapText="1"/>
    </xf>
    <xf numFmtId="0" fontId="7" fillId="2" borderId="1" xfId="0" applyNumberFormat="1" applyFont="1" applyFill="1" applyBorder="1" applyAlignment="1">
      <alignment horizontal="justify" wrapText="1"/>
    </xf>
    <xf numFmtId="0" fontId="1" fillId="0" borderId="0" xfId="1" applyFont="1" applyAlignment="1">
      <alignment horizontal="right"/>
    </xf>
    <xf numFmtId="0" fontId="1" fillId="0" borderId="0" xfId="22" applyFont="1" applyAlignment="1">
      <alignment horizontal="right"/>
    </xf>
    <xf numFmtId="0" fontId="3" fillId="0" borderId="1" xfId="22" applyFont="1" applyBorder="1"/>
    <xf numFmtId="0" fontId="3" fillId="0" borderId="1" xfId="22" applyFont="1" applyBorder="1" applyAlignment="1">
      <alignment horizontal="justify" wrapText="1"/>
    </xf>
    <xf numFmtId="2" fontId="3" fillId="0" borderId="1" xfId="22" applyNumberFormat="1" applyFont="1" applyBorder="1" applyAlignment="1">
      <alignment horizontal="right"/>
    </xf>
    <xf numFmtId="0" fontId="3" fillId="0" borderId="1" xfId="22" applyFont="1" applyBorder="1" applyAlignment="1">
      <alignment horizontal="justify"/>
    </xf>
    <xf numFmtId="0" fontId="1" fillId="0" borderId="1" xfId="22" applyFont="1" applyBorder="1"/>
    <xf numFmtId="0" fontId="1" fillId="0" borderId="1" xfId="22" applyFont="1" applyBorder="1" applyAlignment="1">
      <alignment horizontal="justify" wrapText="1"/>
    </xf>
    <xf numFmtId="2" fontId="1" fillId="0" borderId="1" xfId="22" applyNumberFormat="1" applyFont="1" applyBorder="1" applyAlignment="1">
      <alignment horizontal="right"/>
    </xf>
    <xf numFmtId="0" fontId="5" fillId="0" borderId="0" xfId="22" applyFont="1"/>
    <xf numFmtId="0" fontId="3" fillId="0" borderId="2" xfId="22" applyFont="1" applyBorder="1" applyAlignment="1">
      <alignment horizontal="center" vertical="top"/>
    </xf>
    <xf numFmtId="0" fontId="3" fillId="0" borderId="2" xfId="22" applyFont="1" applyBorder="1" applyAlignment="1">
      <alignment horizontal="center" vertical="center"/>
    </xf>
    <xf numFmtId="0" fontId="3" fillId="0" borderId="3" xfId="22" applyFont="1" applyBorder="1" applyAlignment="1">
      <alignment horizontal="center" vertical="top"/>
    </xf>
    <xf numFmtId="0" fontId="3" fillId="0" borderId="3" xfId="22" applyFont="1" applyBorder="1" applyAlignment="1">
      <alignment horizontal="center" vertical="center"/>
    </xf>
    <xf numFmtId="0" fontId="1" fillId="0" borderId="1" xfId="22" applyFont="1" applyBorder="1" applyAlignment="1">
      <alignment horizontal="center" vertical="top"/>
    </xf>
    <xf numFmtId="0" fontId="3" fillId="0" borderId="1" xfId="22" applyFont="1" applyBorder="1" applyAlignment="1">
      <alignment wrapText="1"/>
    </xf>
    <xf numFmtId="0" fontId="5" fillId="0" borderId="0" xfId="0" applyFont="1" applyAlignment="1"/>
    <xf numFmtId="4" fontId="0" fillId="0" borderId="0" xfId="0" applyNumberFormat="1"/>
    <xf numFmtId="0" fontId="9" fillId="0" borderId="1" xfId="25" applyFont="1" applyFill="1" applyBorder="1"/>
    <xf numFmtId="0" fontId="9" fillId="0" borderId="1" xfId="25" applyFont="1" applyFill="1" applyBorder="1" applyAlignment="1">
      <alignment horizontal="justify"/>
    </xf>
    <xf numFmtId="2" fontId="9" fillId="0" borderId="1" xfId="22" applyNumberFormat="1" applyFont="1" applyFill="1" applyBorder="1" applyAlignment="1">
      <alignment horizontal="right"/>
    </xf>
    <xf numFmtId="0" fontId="8" fillId="0" borderId="0" xfId="22" applyFont="1"/>
    <xf numFmtId="0" fontId="7" fillId="0" borderId="1" xfId="25" applyFont="1" applyFill="1" applyBorder="1"/>
    <xf numFmtId="0" fontId="7" fillId="0" borderId="1" xfId="25" applyFont="1" applyFill="1" applyBorder="1" applyAlignment="1">
      <alignment horizontal="justify"/>
    </xf>
    <xf numFmtId="2" fontId="7" fillId="0" borderId="1" xfId="22" applyNumberFormat="1" applyFont="1" applyFill="1" applyBorder="1" applyAlignment="1">
      <alignment horizontal="right"/>
    </xf>
    <xf numFmtId="0" fontId="7" fillId="2" borderId="1" xfId="22" applyFont="1" applyFill="1" applyBorder="1"/>
    <xf numFmtId="2" fontId="7" fillId="2" borderId="1" xfId="22" applyNumberFormat="1" applyFont="1" applyFill="1" applyBorder="1" applyAlignment="1">
      <alignment horizontal="right"/>
    </xf>
    <xf numFmtId="2" fontId="8" fillId="0" borderId="0" xfId="22" applyNumberFormat="1" applyFont="1"/>
    <xf numFmtId="0" fontId="7" fillId="2" borderId="1" xfId="22" applyFont="1" applyFill="1" applyBorder="1" applyAlignment="1">
      <alignment horizontal="justify"/>
    </xf>
    <xf numFmtId="0" fontId="7" fillId="2" borderId="1" xfId="22" applyFont="1" applyFill="1" applyBorder="1" applyAlignment="1">
      <alignment horizontal="justify" vertical="justify" wrapText="1"/>
    </xf>
    <xf numFmtId="0" fontId="7" fillId="0" borderId="1" xfId="22" applyFont="1" applyBorder="1" applyAlignment="1">
      <alignment horizontal="right"/>
    </xf>
    <xf numFmtId="0" fontId="7" fillId="3" borderId="1" xfId="22" applyFont="1" applyFill="1" applyBorder="1"/>
    <xf numFmtId="0" fontId="7" fillId="3" borderId="1" xfId="22" applyFont="1" applyFill="1" applyBorder="1" applyAlignment="1">
      <alignment horizontal="justify"/>
    </xf>
    <xf numFmtId="2" fontId="7" fillId="3" borderId="1" xfId="22" applyNumberFormat="1" applyFont="1" applyFill="1" applyBorder="1" applyAlignment="1">
      <alignment horizontal="right"/>
    </xf>
    <xf numFmtId="0" fontId="7" fillId="2" borderId="1" xfId="1" applyFont="1" applyFill="1" applyBorder="1" applyAlignment="1">
      <alignment horizontal="justify" wrapText="1"/>
    </xf>
    <xf numFmtId="0" fontId="7" fillId="0" borderId="1" xfId="21" applyNumberFormat="1" applyFont="1" applyFill="1" applyBorder="1" applyAlignment="1">
      <alignment horizontal="justify"/>
    </xf>
    <xf numFmtId="0" fontId="7" fillId="2" borderId="1" xfId="22" applyFont="1" applyFill="1" applyBorder="1" applyAlignment="1">
      <alignment horizontal="justify" wrapText="1"/>
    </xf>
    <xf numFmtId="0" fontId="9" fillId="2" borderId="1" xfId="1" applyFont="1" applyFill="1" applyBorder="1" applyAlignment="1">
      <alignment horizontal="left"/>
    </xf>
    <xf numFmtId="0" fontId="9" fillId="2" borderId="1" xfId="1" applyFont="1" applyFill="1" applyBorder="1" applyAlignment="1">
      <alignment horizontal="justify"/>
    </xf>
    <xf numFmtId="2" fontId="9" fillId="2" borderId="1" xfId="21" applyNumberFormat="1" applyFont="1" applyFill="1" applyBorder="1" applyAlignment="1">
      <alignment horizontal="right"/>
    </xf>
    <xf numFmtId="0" fontId="9" fillId="2" borderId="1" xfId="1" applyNumberFormat="1" applyFont="1" applyFill="1" applyBorder="1" applyAlignment="1">
      <alignment horizontal="justify"/>
    </xf>
    <xf numFmtId="2" fontId="7" fillId="2" borderId="1" xfId="21" applyNumberFormat="1" applyFont="1" applyFill="1" applyBorder="1" applyAlignment="1">
      <alignment horizontal="right"/>
    </xf>
    <xf numFmtId="0" fontId="7" fillId="2" borderId="1" xfId="1" applyFont="1" applyFill="1" applyBorder="1" applyAlignment="1">
      <alignment horizontal="left"/>
    </xf>
    <xf numFmtId="0" fontId="7" fillId="2" borderId="1" xfId="1" applyFont="1" applyFill="1" applyBorder="1" applyAlignment="1">
      <alignment horizontal="justify"/>
    </xf>
    <xf numFmtId="0" fontId="1" fillId="0" borderId="1" xfId="0" applyFont="1" applyBorder="1" applyAlignment="1">
      <alignment wrapText="1"/>
    </xf>
    <xf numFmtId="2" fontId="9" fillId="0" borderId="1" xfId="1" applyNumberFormat="1" applyFont="1" applyBorder="1" applyAlignment="1">
      <alignment horizontal="right"/>
    </xf>
    <xf numFmtId="2" fontId="7" fillId="0" borderId="1" xfId="1" applyNumberFormat="1" applyFont="1" applyBorder="1" applyAlignment="1">
      <alignment horizontal="right"/>
    </xf>
    <xf numFmtId="0" fontId="3" fillId="0" borderId="1" xfId="21" applyFont="1" applyBorder="1"/>
    <xf numFmtId="0" fontId="3" fillId="0" borderId="1" xfId="21" applyFont="1" applyBorder="1" applyAlignment="1">
      <alignment horizontal="justify" wrapText="1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justify"/>
    </xf>
    <xf numFmtId="0" fontId="22" fillId="0" borderId="0" xfId="1" applyFont="1"/>
    <xf numFmtId="0" fontId="20" fillId="0" borderId="1" xfId="1" applyFont="1" applyBorder="1" applyAlignment="1">
      <alignment horizontal="center" vertical="top" wrapText="1"/>
    </xf>
    <xf numFmtId="0" fontId="22" fillId="0" borderId="5" xfId="1" applyFont="1" applyBorder="1" applyAlignment="1">
      <alignment horizontal="center" wrapText="1"/>
    </xf>
    <xf numFmtId="0" fontId="22" fillId="0" borderId="1" xfId="1" applyFont="1" applyBorder="1" applyAlignment="1">
      <alignment horizontal="justify" wrapText="1"/>
    </xf>
    <xf numFmtId="0" fontId="1" fillId="0" borderId="1" xfId="1" applyFont="1" applyBorder="1" applyAlignment="1">
      <alignment horizontal="left"/>
    </xf>
    <xf numFmtId="0" fontId="1" fillId="0" borderId="1" xfId="1" applyFont="1" applyBorder="1" applyAlignment="1">
      <alignment horizontal="justify" wrapText="1"/>
    </xf>
    <xf numFmtId="4" fontId="22" fillId="0" borderId="1" xfId="1" applyNumberFormat="1" applyFont="1" applyBorder="1" applyAlignment="1">
      <alignment horizontal="center"/>
    </xf>
    <xf numFmtId="0" fontId="22" fillId="2" borderId="1" xfId="1" applyFont="1" applyFill="1" applyBorder="1" applyAlignment="1">
      <alignment horizontal="justify" wrapText="1"/>
    </xf>
    <xf numFmtId="0" fontId="22" fillId="0" borderId="0" xfId="1" applyFont="1" applyAlignment="1">
      <alignment vertical="center"/>
    </xf>
    <xf numFmtId="4" fontId="22" fillId="2" borderId="1" xfId="31" applyNumberFormat="1" applyFont="1" applyFill="1" applyBorder="1" applyAlignment="1">
      <alignment horizontal="center"/>
    </xf>
    <xf numFmtId="4" fontId="20" fillId="2" borderId="1" xfId="1" applyNumberFormat="1" applyFont="1" applyFill="1" applyBorder="1" applyAlignment="1">
      <alignment horizontal="center" wrapText="1"/>
    </xf>
    <xf numFmtId="0" fontId="1" fillId="0" borderId="1" xfId="21" applyFont="1" applyFill="1" applyBorder="1" applyAlignment="1">
      <alignment horizontal="center"/>
    </xf>
    <xf numFmtId="0" fontId="1" fillId="0" borderId="1" xfId="21" applyNumberFormat="1" applyFont="1" applyFill="1" applyBorder="1" applyAlignment="1">
      <alignment horizontal="justify"/>
    </xf>
    <xf numFmtId="4" fontId="1" fillId="0" borderId="1" xfId="21" applyNumberFormat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1" fillId="2" borderId="1" xfId="1" applyFont="1" applyFill="1" applyBorder="1" applyAlignment="1">
      <alignment horizontal="left" wrapText="1"/>
    </xf>
    <xf numFmtId="0" fontId="1" fillId="2" borderId="1" xfId="22" applyFont="1" applyFill="1" applyBorder="1" applyAlignment="1">
      <alignment horizontal="center"/>
    </xf>
    <xf numFmtId="0" fontId="1" fillId="2" borderId="1" xfId="22" applyFont="1" applyFill="1" applyBorder="1" applyAlignment="1">
      <alignment horizontal="justify"/>
    </xf>
    <xf numFmtId="4" fontId="1" fillId="2" borderId="1" xfId="31" applyNumberFormat="1" applyFont="1" applyFill="1" applyBorder="1" applyAlignment="1">
      <alignment horizontal="center"/>
    </xf>
    <xf numFmtId="3" fontId="1" fillId="2" borderId="1" xfId="31" applyNumberFormat="1" applyFont="1" applyFill="1" applyBorder="1" applyAlignment="1">
      <alignment horizontal="center"/>
    </xf>
    <xf numFmtId="0" fontId="1" fillId="0" borderId="1" xfId="21" applyFont="1" applyBorder="1" applyAlignment="1">
      <alignment horizontal="center"/>
    </xf>
    <xf numFmtId="0" fontId="1" fillId="0" borderId="1" xfId="21" applyFont="1" applyBorder="1" applyAlignment="1">
      <alignment horizontal="justify" wrapText="1"/>
    </xf>
    <xf numFmtId="0" fontId="1" fillId="0" borderId="1" xfId="22" applyFont="1" applyBorder="1" applyAlignment="1">
      <alignment horizontal="center"/>
    </xf>
    <xf numFmtId="0" fontId="1" fillId="0" borderId="1" xfId="22" applyFont="1" applyFill="1" applyBorder="1" applyAlignment="1">
      <alignment horizontal="justify"/>
    </xf>
    <xf numFmtId="0" fontId="1" fillId="0" borderId="1" xfId="22" applyFont="1" applyFill="1" applyBorder="1" applyAlignment="1">
      <alignment horizontal="center"/>
    </xf>
    <xf numFmtId="0" fontId="1" fillId="0" borderId="1" xfId="1" applyFont="1" applyFill="1" applyBorder="1" applyAlignment="1">
      <alignment horizontal="justify" wrapText="1"/>
    </xf>
    <xf numFmtId="0" fontId="1" fillId="2" borderId="1" xfId="22" applyFont="1" applyFill="1" applyBorder="1" applyAlignment="1">
      <alignment horizontal="justify" wrapText="1"/>
    </xf>
    <xf numFmtId="165" fontId="1" fillId="2" borderId="1" xfId="31" applyNumberFormat="1" applyFont="1" applyFill="1" applyBorder="1" applyAlignment="1">
      <alignment horizontal="center"/>
    </xf>
    <xf numFmtId="0" fontId="1" fillId="2" borderId="1" xfId="1" applyNumberFormat="1" applyFont="1" applyFill="1" applyBorder="1" applyAlignment="1">
      <alignment horizontal="justify" wrapText="1"/>
    </xf>
    <xf numFmtId="0" fontId="1" fillId="2" borderId="1" xfId="1" applyNumberFormat="1" applyFont="1" applyFill="1" applyBorder="1" applyAlignment="1">
      <alignment horizontal="left" wrapText="1"/>
    </xf>
    <xf numFmtId="0" fontId="1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justify"/>
    </xf>
    <xf numFmtId="0" fontId="20" fillId="2" borderId="5" xfId="9" applyFont="1" applyFill="1" applyBorder="1" applyAlignment="1">
      <alignment horizontal="left"/>
    </xf>
    <xf numFmtId="0" fontId="22" fillId="2" borderId="9" xfId="13" applyFont="1" applyFill="1" applyBorder="1" applyAlignment="1">
      <alignment horizontal="left"/>
    </xf>
    <xf numFmtId="0" fontId="22" fillId="2" borderId="8" xfId="13" applyFont="1" applyFill="1" applyBorder="1" applyAlignment="1">
      <alignment horizontal="left"/>
    </xf>
    <xf numFmtId="4" fontId="20" fillId="0" borderId="1" xfId="1" applyNumberFormat="1" applyFont="1" applyBorder="1" applyAlignment="1">
      <alignment horizontal="center" wrapText="1"/>
    </xf>
    <xf numFmtId="0" fontId="22" fillId="0" borderId="0" xfId="1" applyFont="1" applyAlignment="1">
      <alignment vertical="top"/>
    </xf>
    <xf numFmtId="0" fontId="1" fillId="2" borderId="5" xfId="9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3" fillId="0" borderId="8" xfId="1" applyFont="1" applyBorder="1" applyAlignment="1">
      <alignment horizontal="justify"/>
    </xf>
    <xf numFmtId="0" fontId="3" fillId="2" borderId="1" xfId="22" applyFont="1" applyFill="1" applyBorder="1" applyAlignment="1">
      <alignment wrapText="1"/>
    </xf>
    <xf numFmtId="0" fontId="23" fillId="2" borderId="1" xfId="22" applyNumberFormat="1" applyFont="1" applyFill="1" applyBorder="1" applyAlignment="1">
      <alignment horizontal="justify" wrapText="1"/>
    </xf>
    <xf numFmtId="2" fontId="3" fillId="2" borderId="1" xfId="22" applyNumberFormat="1" applyFont="1" applyFill="1" applyBorder="1" applyAlignment="1">
      <alignment horizontal="right"/>
    </xf>
    <xf numFmtId="0" fontId="1" fillId="2" borderId="1" xfId="22" applyFont="1" applyFill="1" applyBorder="1"/>
    <xf numFmtId="0" fontId="12" fillId="2" borderId="1" xfId="22" applyFont="1" applyFill="1" applyBorder="1" applyAlignment="1">
      <alignment horizontal="justify"/>
    </xf>
    <xf numFmtId="2" fontId="1" fillId="2" borderId="1" xfId="22" applyNumberFormat="1" applyFont="1" applyFill="1" applyBorder="1" applyAlignment="1">
      <alignment horizontal="right"/>
    </xf>
    <xf numFmtId="0" fontId="3" fillId="2" borderId="1" xfId="22" applyFont="1" applyFill="1" applyBorder="1"/>
    <xf numFmtId="0" fontId="23" fillId="2" borderId="1" xfId="22" applyNumberFormat="1" applyFont="1" applyFill="1" applyBorder="1" applyAlignment="1">
      <alignment horizontal="justify"/>
    </xf>
    <xf numFmtId="0" fontId="1" fillId="2" borderId="1" xfId="22" applyFont="1" applyFill="1" applyBorder="1" applyAlignment="1">
      <alignment wrapText="1"/>
    </xf>
    <xf numFmtId="0" fontId="12" fillId="2" borderId="1" xfId="22" applyNumberFormat="1" applyFont="1" applyFill="1" applyBorder="1" applyAlignment="1">
      <alignment horizontal="justify"/>
    </xf>
    <xf numFmtId="0" fontId="3" fillId="2" borderId="1" xfId="22" applyFont="1" applyFill="1" applyBorder="1" applyAlignment="1">
      <alignment horizontal="justify"/>
    </xf>
    <xf numFmtId="0" fontId="3" fillId="2" borderId="1" xfId="22" applyFont="1" applyFill="1" applyBorder="1" applyAlignment="1">
      <alignment horizontal="justify" wrapText="1"/>
    </xf>
    <xf numFmtId="0" fontId="1" fillId="0" borderId="1" xfId="22" applyFont="1" applyBorder="1" applyAlignment="1">
      <alignment horizontal="right"/>
    </xf>
    <xf numFmtId="0" fontId="1" fillId="0" borderId="1" xfId="22" applyFont="1" applyFill="1" applyBorder="1"/>
    <xf numFmtId="2" fontId="1" fillId="0" borderId="1" xfId="22" applyNumberFormat="1" applyFont="1" applyFill="1" applyBorder="1" applyAlignment="1">
      <alignment horizontal="right"/>
    </xf>
    <xf numFmtId="0" fontId="3" fillId="0" borderId="1" xfId="1" applyFont="1" applyBorder="1" applyAlignment="1">
      <alignment horizontal="justify" wrapText="1"/>
    </xf>
    <xf numFmtId="0" fontId="3" fillId="0" borderId="1" xfId="21" applyFont="1" applyBorder="1" applyAlignment="1">
      <alignment horizontal="justify"/>
    </xf>
    <xf numFmtId="0" fontId="1" fillId="0" borderId="1" xfId="21" applyFont="1" applyBorder="1" applyAlignment="1">
      <alignment horizontal="justify"/>
    </xf>
    <xf numFmtId="0" fontId="3" fillId="0" borderId="1" xfId="23" applyFont="1" applyFill="1" applyBorder="1"/>
    <xf numFmtId="0" fontId="3" fillId="0" borderId="1" xfId="23" applyFont="1" applyFill="1" applyBorder="1" applyAlignment="1">
      <alignment horizontal="justify"/>
    </xf>
    <xf numFmtId="2" fontId="3" fillId="0" borderId="1" xfId="22" applyNumberFormat="1" applyFont="1" applyFill="1" applyBorder="1" applyAlignment="1">
      <alignment horizontal="right"/>
    </xf>
    <xf numFmtId="0" fontId="1" fillId="0" borderId="1" xfId="23" applyFont="1" applyFill="1" applyBorder="1"/>
    <xf numFmtId="0" fontId="1" fillId="0" borderId="1" xfId="23" applyFont="1" applyFill="1" applyBorder="1" applyAlignment="1">
      <alignment horizontal="justify"/>
    </xf>
    <xf numFmtId="0" fontId="3" fillId="2" borderId="1" xfId="1" applyFont="1" applyFill="1" applyBorder="1" applyAlignment="1">
      <alignment horizontal="left"/>
    </xf>
    <xf numFmtId="0" fontId="3" fillId="2" borderId="1" xfId="1" applyFont="1" applyFill="1" applyBorder="1" applyAlignment="1">
      <alignment horizontal="justify"/>
    </xf>
    <xf numFmtId="2" fontId="3" fillId="2" borderId="1" xfId="21" applyNumberFormat="1" applyFont="1" applyFill="1" applyBorder="1" applyAlignment="1">
      <alignment horizontal="right"/>
    </xf>
    <xf numFmtId="0" fontId="3" fillId="2" borderId="1" xfId="1" applyNumberFormat="1" applyFont="1" applyFill="1" applyBorder="1" applyAlignment="1">
      <alignment horizontal="justify"/>
    </xf>
    <xf numFmtId="2" fontId="1" fillId="2" borderId="1" xfId="21" applyNumberFormat="1" applyFont="1" applyFill="1" applyBorder="1" applyAlignment="1">
      <alignment horizontal="right"/>
    </xf>
    <xf numFmtId="0" fontId="1" fillId="2" borderId="1" xfId="1" applyFont="1" applyFill="1" applyBorder="1" applyAlignment="1">
      <alignment horizontal="left"/>
    </xf>
    <xf numFmtId="4" fontId="22" fillId="0" borderId="0" xfId="1" applyNumberFormat="1" applyFont="1"/>
    <xf numFmtId="0" fontId="1" fillId="0" borderId="1" xfId="22" applyFont="1" applyBorder="1" applyAlignment="1">
      <alignment horizontal="justify"/>
    </xf>
    <xf numFmtId="4" fontId="22" fillId="2" borderId="1" xfId="1" applyNumberFormat="1" applyFont="1" applyFill="1" applyBorder="1" applyAlignment="1">
      <alignment horizontal="justify" wrapText="1"/>
    </xf>
    <xf numFmtId="0" fontId="3" fillId="0" borderId="8" xfId="0" applyFont="1" applyBorder="1" applyAlignment="1">
      <alignment horizontal="justify"/>
    </xf>
    <xf numFmtId="2" fontId="3" fillId="0" borderId="1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4" fontId="22" fillId="2" borderId="8" xfId="1" applyNumberFormat="1" applyFont="1" applyFill="1" applyBorder="1" applyAlignment="1">
      <alignment horizontal="center" wrapText="1"/>
    </xf>
    <xf numFmtId="4" fontId="22" fillId="2" borderId="1" xfId="1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0" xfId="0" applyAlignment="1"/>
    <xf numFmtId="0" fontId="1" fillId="2" borderId="0" xfId="1" applyFont="1" applyFill="1" applyAlignment="1">
      <alignment horizontal="right"/>
    </xf>
    <xf numFmtId="0" fontId="0" fillId="2" borderId="0" xfId="0" applyFill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1" fillId="0" borderId="0" xfId="1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/>
    </xf>
    <xf numFmtId="0" fontId="3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/>
    </xf>
    <xf numFmtId="0" fontId="3" fillId="0" borderId="3" xfId="1" applyFont="1" applyBorder="1" applyAlignment="1">
      <alignment horizontal="center" vertical="top"/>
    </xf>
    <xf numFmtId="0" fontId="3" fillId="0" borderId="1" xfId="14" applyFont="1" applyBorder="1" applyAlignment="1">
      <alignment horizontal="center" vertical="top" wrapText="1"/>
    </xf>
    <xf numFmtId="0" fontId="3" fillId="0" borderId="0" xfId="22" applyFont="1" applyAlignment="1">
      <alignment horizontal="center"/>
    </xf>
    <xf numFmtId="0" fontId="1" fillId="0" borderId="0" xfId="22" applyFont="1" applyAlignment="1"/>
    <xf numFmtId="0" fontId="3" fillId="0" borderId="2" xfId="22" applyFont="1" applyBorder="1" applyAlignment="1">
      <alignment horizontal="center" vertical="top"/>
    </xf>
    <xf numFmtId="0" fontId="3" fillId="0" borderId="3" xfId="22" applyFont="1" applyBorder="1" applyAlignment="1">
      <alignment horizontal="center" vertical="top"/>
    </xf>
    <xf numFmtId="0" fontId="3" fillId="0" borderId="2" xfId="22" applyFont="1" applyBorder="1" applyAlignment="1">
      <alignment horizontal="center" vertical="top" wrapText="1"/>
    </xf>
    <xf numFmtId="0" fontId="3" fillId="0" borderId="12" xfId="22" applyFont="1" applyBorder="1" applyAlignment="1">
      <alignment horizontal="center" vertical="top" wrapText="1"/>
    </xf>
    <xf numFmtId="0" fontId="3" fillId="0" borderId="3" xfId="22" applyFont="1" applyBorder="1" applyAlignment="1">
      <alignment horizontal="center" vertical="top" wrapText="1"/>
    </xf>
    <xf numFmtId="0" fontId="3" fillId="0" borderId="12" xfId="22" applyFont="1" applyBorder="1" applyAlignment="1">
      <alignment horizontal="center" vertical="top"/>
    </xf>
    <xf numFmtId="0" fontId="3" fillId="0" borderId="10" xfId="22" applyFont="1" applyBorder="1" applyAlignment="1">
      <alignment horizontal="center" vertical="center"/>
    </xf>
    <xf numFmtId="0" fontId="3" fillId="0" borderId="11" xfId="22" applyFont="1" applyBorder="1" applyAlignment="1">
      <alignment horizontal="center" vertical="center"/>
    </xf>
    <xf numFmtId="0" fontId="3" fillId="0" borderId="6" xfId="22" applyFont="1" applyBorder="1" applyAlignment="1">
      <alignment horizontal="center" vertical="center"/>
    </xf>
    <xf numFmtId="0" fontId="3" fillId="0" borderId="4" xfId="22" applyFont="1" applyBorder="1" applyAlignment="1">
      <alignment horizontal="center" vertical="center"/>
    </xf>
    <xf numFmtId="0" fontId="20" fillId="2" borderId="5" xfId="9" applyFont="1" applyFill="1" applyBorder="1" applyAlignment="1">
      <alignment horizontal="left"/>
    </xf>
    <xf numFmtId="0" fontId="20" fillId="2" borderId="9" xfId="9" applyFont="1" applyFill="1" applyBorder="1" applyAlignment="1">
      <alignment horizontal="left"/>
    </xf>
    <xf numFmtId="0" fontId="20" fillId="2" borderId="8" xfId="9" applyFont="1" applyFill="1" applyBorder="1" applyAlignment="1">
      <alignment horizontal="left"/>
    </xf>
    <xf numFmtId="0" fontId="20" fillId="0" borderId="0" xfId="1" applyFont="1" applyAlignment="1">
      <alignment horizontal="center" vertical="top" wrapText="1"/>
    </xf>
    <xf numFmtId="0" fontId="21" fillId="0" borderId="0" xfId="1" applyFont="1" applyAlignment="1">
      <alignment horizontal="center" vertical="top" wrapText="1"/>
    </xf>
    <xf numFmtId="0" fontId="20" fillId="0" borderId="2" xfId="1" applyFont="1" applyBorder="1" applyAlignment="1">
      <alignment horizontal="center" vertical="top" wrapText="1"/>
    </xf>
    <xf numFmtId="0" fontId="20" fillId="0" borderId="3" xfId="1" applyFont="1" applyBorder="1" applyAlignment="1">
      <alignment horizontal="center" vertical="top" wrapText="1"/>
    </xf>
    <xf numFmtId="0" fontId="20" fillId="0" borderId="1" xfId="1" applyFont="1" applyBorder="1" applyAlignment="1">
      <alignment horizontal="center" vertical="top" wrapText="1"/>
    </xf>
    <xf numFmtId="0" fontId="20" fillId="0" borderId="6" xfId="1" applyFont="1" applyBorder="1" applyAlignment="1">
      <alignment horizontal="center" vertical="top" wrapText="1"/>
    </xf>
    <xf numFmtId="0" fontId="20" fillId="0" borderId="7" xfId="1" applyFont="1" applyBorder="1" applyAlignment="1">
      <alignment horizontal="center" vertical="top" wrapText="1"/>
    </xf>
    <xf numFmtId="0" fontId="5" fillId="0" borderId="4" xfId="1" applyBorder="1" applyAlignment="1">
      <alignment horizontal="center" vertical="top" wrapText="1"/>
    </xf>
  </cellXfs>
  <cellStyles count="36">
    <cellStyle name="Обычный" xfId="0" builtinId="0"/>
    <cellStyle name="Обычный 2" xfId="1"/>
    <cellStyle name="Обычный 2 4" xfId="2"/>
    <cellStyle name="Обычный 2 4 2" xfId="3"/>
    <cellStyle name="Обычный 2 4 2 2" xfId="4"/>
    <cellStyle name="Обычный 2 4 2 2 5 2 2" xfId="5"/>
    <cellStyle name="Обычный 2 4 2 2 5 2 2 2" xfId="6"/>
    <cellStyle name="Обычный 2 4 2 2 5 2 2 2 2" xfId="7"/>
    <cellStyle name="Обычный 2 4 2 2 5 2 2 2 2 2" xfId="8"/>
    <cellStyle name="Обычный 2 4 2 2 5 2 2 2 2 3" xfId="9"/>
    <cellStyle name="Обычный 2 4 2 2 5 2 2 3" xfId="10"/>
    <cellStyle name="Обычный 2 4 3" xfId="11"/>
    <cellStyle name="Обычный 2 4 4" xfId="12"/>
    <cellStyle name="Обычный 2 5" xfId="13"/>
    <cellStyle name="Обычный 3" xfId="14"/>
    <cellStyle name="Обычный 3 2" xfId="15"/>
    <cellStyle name="Обычный 3 2 2" xfId="16"/>
    <cellStyle name="Обычный 3 2 3" xfId="17"/>
    <cellStyle name="Обычный 3 3" xfId="18"/>
    <cellStyle name="Обычный 4" xfId="19"/>
    <cellStyle name="Обычный 4 2" xfId="20"/>
    <cellStyle name="Обычный 5" xfId="21"/>
    <cellStyle name="Обычный 5 2" xfId="22"/>
    <cellStyle name="Обычный 6" xfId="23"/>
    <cellStyle name="Обычный 6 2" xfId="24"/>
    <cellStyle name="Обычный 6 3" xfId="25"/>
    <cellStyle name="Обычный 7" xfId="26"/>
    <cellStyle name="Обычный 7 2" xfId="27"/>
    <cellStyle name="Обычный 8" xfId="28"/>
    <cellStyle name="Обычный 8 2" xfId="29"/>
    <cellStyle name="Обычный 8 2 2" xfId="30"/>
    <cellStyle name="Обычный 8 2 3" xfId="31"/>
    <cellStyle name="Финансовый 2" xfId="32"/>
    <cellStyle name="Финансовый 2 2" xfId="33"/>
    <cellStyle name="Финансовый 3" xfId="34"/>
    <cellStyle name="Финансовый 3 2" xfId="3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35"/>
  <sheetViews>
    <sheetView workbookViewId="0">
      <selection activeCell="H16" sqref="H16"/>
    </sheetView>
  </sheetViews>
  <sheetFormatPr defaultRowHeight="15"/>
  <cols>
    <col min="1" max="1" width="28.140625" style="2" customWidth="1"/>
    <col min="2" max="2" width="44.7109375" style="2" customWidth="1"/>
    <col min="3" max="3" width="17.85546875" style="2" customWidth="1"/>
    <col min="4" max="16384" width="9.140625" style="2"/>
  </cols>
  <sheetData>
    <row r="1" spans="1:5" ht="15.75">
      <c r="A1" s="4"/>
      <c r="B1" s="218" t="s">
        <v>0</v>
      </c>
      <c r="C1" s="218"/>
    </row>
    <row r="2" spans="1:5" ht="15.75">
      <c r="A2" s="218" t="s">
        <v>1</v>
      </c>
      <c r="B2" s="219"/>
      <c r="C2" s="219"/>
      <c r="D2" s="42"/>
    </row>
    <row r="3" spans="1:5" ht="15.75">
      <c r="A3" s="218" t="s">
        <v>2</v>
      </c>
      <c r="B3" s="219"/>
      <c r="C3" s="219"/>
      <c r="D3" s="42"/>
    </row>
    <row r="4" spans="1:5" ht="15.75">
      <c r="A4" s="218" t="s">
        <v>3</v>
      </c>
      <c r="B4" s="219"/>
      <c r="C4" s="219"/>
      <c r="D4" s="42"/>
    </row>
    <row r="5" spans="1:5" ht="15.75">
      <c r="A5" s="218" t="s">
        <v>4</v>
      </c>
      <c r="B5" s="219"/>
      <c r="C5" s="219"/>
      <c r="D5" s="42"/>
    </row>
    <row r="6" spans="1:5" ht="15.75">
      <c r="A6" s="218" t="s">
        <v>5</v>
      </c>
      <c r="B6" s="219"/>
      <c r="C6" s="219"/>
      <c r="D6" s="42"/>
    </row>
    <row r="7" spans="1:5" ht="15.75">
      <c r="A7" s="220" t="s">
        <v>223</v>
      </c>
      <c r="B7" s="221"/>
      <c r="C7" s="221"/>
    </row>
    <row r="8" spans="1:5" ht="15.75">
      <c r="A8" s="42"/>
      <c r="B8" s="89"/>
      <c r="C8" s="89" t="s">
        <v>222</v>
      </c>
    </row>
    <row r="9" spans="1:5" ht="15.75">
      <c r="A9" s="42"/>
      <c r="B9" s="225" t="s">
        <v>251</v>
      </c>
      <c r="C9" s="225"/>
    </row>
    <row r="10" spans="1:5" ht="15.75">
      <c r="A10" s="1"/>
      <c r="B10" s="4"/>
      <c r="C10" s="4"/>
    </row>
    <row r="11" spans="1:5" ht="15.75">
      <c r="A11" s="1"/>
      <c r="B11" s="4"/>
      <c r="C11" s="4"/>
    </row>
    <row r="12" spans="1:5" ht="15.75">
      <c r="A12" s="1"/>
      <c r="B12" s="4"/>
      <c r="C12" s="4"/>
    </row>
    <row r="13" spans="1:5" ht="15.75">
      <c r="A13" s="1"/>
      <c r="B13" s="218"/>
      <c r="C13" s="218"/>
    </row>
    <row r="14" spans="1:5" ht="15.75">
      <c r="A14" s="1"/>
      <c r="B14" s="1"/>
      <c r="C14" s="1"/>
    </row>
    <row r="15" spans="1:5" ht="15.75">
      <c r="A15" s="222" t="s">
        <v>6</v>
      </c>
      <c r="B15" s="223"/>
      <c r="C15" s="223"/>
    </row>
    <row r="16" spans="1:5" ht="15.75">
      <c r="A16" s="224" t="s">
        <v>7</v>
      </c>
      <c r="B16" s="224"/>
      <c r="C16" s="224"/>
      <c r="D16" s="3"/>
      <c r="E16" s="3"/>
    </row>
    <row r="17" spans="1:6" ht="15.75">
      <c r="A17" s="224" t="s">
        <v>8</v>
      </c>
      <c r="B17" s="224"/>
      <c r="C17" s="224"/>
      <c r="D17" s="3"/>
      <c r="E17" s="3"/>
    </row>
    <row r="18" spans="1:6" ht="15.75">
      <c r="A18" s="222" t="s">
        <v>216</v>
      </c>
      <c r="B18" s="222"/>
      <c r="C18" s="222"/>
      <c r="D18" s="3"/>
      <c r="E18" s="3"/>
    </row>
    <row r="19" spans="1:6" ht="15.75">
      <c r="A19" s="1"/>
      <c r="B19" s="1"/>
      <c r="C19" s="1"/>
    </row>
    <row r="20" spans="1:6" ht="15.75">
      <c r="A20" s="1"/>
      <c r="B20" s="1"/>
      <c r="C20" s="1"/>
    </row>
    <row r="21" spans="1:6" ht="15.75">
      <c r="A21" s="1"/>
      <c r="B21" s="1"/>
      <c r="C21" s="1"/>
    </row>
    <row r="22" spans="1:6" ht="15.75">
      <c r="A22" s="1"/>
      <c r="B22" s="1"/>
      <c r="C22" s="4"/>
    </row>
    <row r="23" spans="1:6" ht="36" customHeight="1">
      <c r="A23" s="11" t="s">
        <v>21</v>
      </c>
      <c r="B23" s="11" t="s">
        <v>22</v>
      </c>
      <c r="C23" s="11" t="s">
        <v>23</v>
      </c>
    </row>
    <row r="24" spans="1:6" ht="15.75">
      <c r="A24" s="10">
        <v>1</v>
      </c>
      <c r="B24" s="10">
        <v>2</v>
      </c>
      <c r="C24" s="10">
        <v>3</v>
      </c>
    </row>
    <row r="25" spans="1:6" ht="31.5">
      <c r="A25" s="5" t="s">
        <v>9</v>
      </c>
      <c r="B25" s="6" t="s">
        <v>10</v>
      </c>
      <c r="C25" s="12">
        <f>SUM(C26)</f>
        <v>4663.9500000000044</v>
      </c>
    </row>
    <row r="26" spans="1:6" ht="31.5">
      <c r="A26" s="7" t="s">
        <v>11</v>
      </c>
      <c r="B26" s="8" t="s">
        <v>12</v>
      </c>
      <c r="C26" s="13">
        <f>SUM(C29+C27)</f>
        <v>4663.9500000000044</v>
      </c>
    </row>
    <row r="27" spans="1:6" ht="31.5" customHeight="1">
      <c r="A27" s="5" t="s">
        <v>13</v>
      </c>
      <c r="B27" s="6" t="s">
        <v>14</v>
      </c>
      <c r="C27" s="12">
        <f>SUM(C28)</f>
        <v>-28288.019999999997</v>
      </c>
    </row>
    <row r="28" spans="1:6" ht="33.75" customHeight="1">
      <c r="A28" s="7" t="s">
        <v>15</v>
      </c>
      <c r="B28" s="8" t="s">
        <v>16</v>
      </c>
      <c r="C28" s="14">
        <f ca="1">-'Прил3 доходы'!C73</f>
        <v>-28288.019999999997</v>
      </c>
    </row>
    <row r="29" spans="1:6" ht="36" customHeight="1">
      <c r="A29" s="5" t="s">
        <v>17</v>
      </c>
      <c r="B29" s="6" t="s">
        <v>18</v>
      </c>
      <c r="C29" s="214">
        <f>C30</f>
        <v>32951.97</v>
      </c>
    </row>
    <row r="30" spans="1:6" ht="33" customHeight="1">
      <c r="A30" s="7" t="s">
        <v>19</v>
      </c>
      <c r="B30" s="8" t="s">
        <v>20</v>
      </c>
      <c r="C30" s="215">
        <v>32951.97</v>
      </c>
      <c r="F30" s="9"/>
    </row>
    <row r="31" spans="1:6" ht="15.75">
      <c r="A31" s="1"/>
      <c r="B31" s="1"/>
      <c r="C31" s="1"/>
    </row>
    <row r="32" spans="1:6" ht="15.75">
      <c r="A32" s="1"/>
      <c r="B32" s="1"/>
      <c r="C32" s="1"/>
    </row>
    <row r="33" spans="1:3" ht="15.75">
      <c r="A33" s="1"/>
      <c r="B33" s="1"/>
      <c r="C33" s="1"/>
    </row>
    <row r="34" spans="1:3" ht="15.75">
      <c r="A34" s="1"/>
      <c r="B34" s="1"/>
      <c r="C34" s="1"/>
    </row>
    <row r="35" spans="1:3" ht="15.75">
      <c r="A35" s="1"/>
      <c r="B35" s="1"/>
      <c r="C35" s="1"/>
    </row>
  </sheetData>
  <mergeCells count="13">
    <mergeCell ref="A2:C2"/>
    <mergeCell ref="A3:C3"/>
    <mergeCell ref="A4:C4"/>
    <mergeCell ref="A5:C5"/>
    <mergeCell ref="A6:C6"/>
    <mergeCell ref="A7:C7"/>
    <mergeCell ref="A18:C18"/>
    <mergeCell ref="B1:C1"/>
    <mergeCell ref="B13:C13"/>
    <mergeCell ref="A15:C15"/>
    <mergeCell ref="A16:C16"/>
    <mergeCell ref="A17:C17"/>
    <mergeCell ref="B9:C9"/>
  </mergeCells>
  <phoneticPr fontId="24" type="noConversion"/>
  <pageMargins left="1.1811023622047245" right="0.39370078740157483" top="0.78740157480314965" bottom="0.78740157480314965" header="0.51181102362204722" footer="0.51181102362204722"/>
  <pageSetup paperSize="9" scale="9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34"/>
  <sheetViews>
    <sheetView topLeftCell="A25" workbookViewId="0">
      <selection activeCell="H11" sqref="H11"/>
    </sheetView>
  </sheetViews>
  <sheetFormatPr defaultRowHeight="15"/>
  <cols>
    <col min="1" max="1" width="28.140625" style="2" customWidth="1"/>
    <col min="2" max="2" width="51.140625" style="2" customWidth="1"/>
    <col min="3" max="3" width="13.42578125" style="2" customWidth="1"/>
    <col min="4" max="4" width="12.7109375" style="2" customWidth="1"/>
    <col min="5" max="16384" width="9.140625" style="2"/>
  </cols>
  <sheetData>
    <row r="1" spans="1:5" ht="15.75">
      <c r="A1" s="1"/>
      <c r="B1" s="4"/>
      <c r="C1" s="218" t="s">
        <v>174</v>
      </c>
      <c r="D1" s="218"/>
    </row>
    <row r="2" spans="1:5" ht="15.75">
      <c r="A2" s="1"/>
      <c r="B2" s="218" t="s">
        <v>1</v>
      </c>
      <c r="C2" s="219"/>
      <c r="D2" s="219"/>
    </row>
    <row r="3" spans="1:5" ht="15.75">
      <c r="A3" s="1"/>
      <c r="B3" s="218" t="s">
        <v>2</v>
      </c>
      <c r="C3" s="219"/>
      <c r="D3" s="219"/>
    </row>
    <row r="4" spans="1:5" ht="15.75">
      <c r="A4" s="1"/>
      <c r="B4" s="218" t="s">
        <v>3</v>
      </c>
      <c r="C4" s="219"/>
      <c r="D4" s="219"/>
    </row>
    <row r="5" spans="1:5" ht="15.75">
      <c r="A5" s="1"/>
      <c r="B5" s="218" t="s">
        <v>4</v>
      </c>
      <c r="C5" s="219"/>
      <c r="D5" s="219"/>
    </row>
    <row r="6" spans="1:5" ht="15.75">
      <c r="A6" s="1"/>
      <c r="B6" s="218" t="s">
        <v>5</v>
      </c>
      <c r="C6" s="219"/>
      <c r="D6" s="219"/>
    </row>
    <row r="7" spans="1:5" ht="15.75">
      <c r="A7" s="1"/>
      <c r="B7" s="220" t="s">
        <v>223</v>
      </c>
      <c r="C7" s="221"/>
      <c r="D7" s="221"/>
    </row>
    <row r="8" spans="1:5" ht="15.75">
      <c r="A8" s="1"/>
      <c r="B8" s="42"/>
      <c r="C8" s="89"/>
      <c r="D8" s="89" t="s">
        <v>222</v>
      </c>
    </row>
    <row r="9" spans="1:5" ht="15.75">
      <c r="A9" s="1"/>
      <c r="B9" s="42"/>
      <c r="C9" s="225" t="s">
        <v>252</v>
      </c>
      <c r="D9" s="225"/>
    </row>
    <row r="10" spans="1:5" ht="15.75">
      <c r="A10" s="1"/>
      <c r="B10" s="42"/>
      <c r="C10" s="42"/>
      <c r="D10" s="42"/>
    </row>
    <row r="11" spans="1:5" ht="15.75">
      <c r="A11" s="1"/>
      <c r="B11" s="42"/>
      <c r="C11" s="42"/>
      <c r="D11" s="42"/>
    </row>
    <row r="12" spans="1:5" ht="15.75">
      <c r="A12" s="1"/>
      <c r="B12" s="42"/>
      <c r="C12" s="42"/>
      <c r="D12" s="42"/>
    </row>
    <row r="13" spans="1:5" ht="15.75">
      <c r="A13" s="1"/>
      <c r="B13" s="1"/>
      <c r="C13" s="1"/>
    </row>
    <row r="14" spans="1:5" ht="15.75">
      <c r="A14" s="222" t="s">
        <v>6</v>
      </c>
      <c r="B14" s="222"/>
      <c r="C14" s="222"/>
      <c r="D14" s="219"/>
    </row>
    <row r="15" spans="1:5" ht="15.75">
      <c r="A15" s="224" t="s">
        <v>175</v>
      </c>
      <c r="B15" s="224"/>
      <c r="C15" s="224"/>
      <c r="D15" s="219"/>
      <c r="E15" s="3"/>
    </row>
    <row r="16" spans="1:5" ht="15.75">
      <c r="A16" s="224" t="s">
        <v>176</v>
      </c>
      <c r="B16" s="224"/>
      <c r="C16" s="224"/>
      <c r="D16" s="219"/>
      <c r="E16" s="3"/>
    </row>
    <row r="17" spans="1:6" ht="15.75">
      <c r="A17" s="222" t="s">
        <v>217</v>
      </c>
      <c r="B17" s="222"/>
      <c r="C17" s="222"/>
      <c r="D17" s="219"/>
      <c r="E17" s="3"/>
    </row>
    <row r="18" spans="1:6" ht="15.75">
      <c r="A18" s="1"/>
      <c r="B18" s="1"/>
      <c r="C18" s="1"/>
    </row>
    <row r="19" spans="1:6" ht="15.75">
      <c r="A19" s="1"/>
      <c r="B19" s="1"/>
      <c r="C19" s="1"/>
    </row>
    <row r="20" spans="1:6" ht="15.75">
      <c r="A20" s="1"/>
      <c r="B20" s="1"/>
      <c r="C20" s="1"/>
    </row>
    <row r="21" spans="1:6" ht="52.5" customHeight="1">
      <c r="A21" s="226" t="s">
        <v>177</v>
      </c>
      <c r="B21" s="226" t="s">
        <v>22</v>
      </c>
      <c r="C21" s="226" t="s">
        <v>178</v>
      </c>
      <c r="D21" s="227"/>
    </row>
    <row r="22" spans="1:6" ht="20.25" customHeight="1">
      <c r="A22" s="227"/>
      <c r="B22" s="227"/>
      <c r="C22" s="69" t="s">
        <v>215</v>
      </c>
      <c r="D22" s="69" t="s">
        <v>218</v>
      </c>
    </row>
    <row r="23" spans="1:6" ht="15" customHeight="1">
      <c r="A23" s="15">
        <v>1</v>
      </c>
      <c r="B23" s="15">
        <v>2</v>
      </c>
      <c r="C23" s="15">
        <v>3</v>
      </c>
      <c r="D23" s="15">
        <v>4</v>
      </c>
    </row>
    <row r="24" spans="1:6" ht="31.5">
      <c r="A24" s="5" t="s">
        <v>9</v>
      </c>
      <c r="B24" s="6" t="s">
        <v>10</v>
      </c>
      <c r="C24" s="12">
        <f>SUM(C25)</f>
        <v>798.67000000000189</v>
      </c>
      <c r="D24" s="12">
        <f>SUM(D25)</f>
        <v>806.34999999999854</v>
      </c>
    </row>
    <row r="25" spans="1:6" ht="31.5">
      <c r="A25" s="7" t="s">
        <v>11</v>
      </c>
      <c r="B25" s="8" t="s">
        <v>12</v>
      </c>
      <c r="C25" s="13">
        <f>SUM(C28+C26)</f>
        <v>798.67000000000189</v>
      </c>
      <c r="D25" s="13">
        <f>SUM(D28+D26)</f>
        <v>806.34999999999854</v>
      </c>
    </row>
    <row r="26" spans="1:6" ht="31.5" customHeight="1">
      <c r="A26" s="5" t="s">
        <v>13</v>
      </c>
      <c r="B26" s="6" t="s">
        <v>14</v>
      </c>
      <c r="C26" s="12">
        <f>SUM(C27)</f>
        <v>-22667.489999999998</v>
      </c>
      <c r="D26" s="12">
        <f>SUM(D27)</f>
        <v>-16155.2</v>
      </c>
    </row>
    <row r="27" spans="1:6" ht="33.75" customHeight="1">
      <c r="A27" s="7" t="s">
        <v>15</v>
      </c>
      <c r="B27" s="8" t="s">
        <v>16</v>
      </c>
      <c r="C27" s="14">
        <f ca="1">-'Прил4 доходы'!C72</f>
        <v>-22667.489999999998</v>
      </c>
      <c r="D27" s="14">
        <f ca="1">-'Прил4 доходы'!D72</f>
        <v>-16155.2</v>
      </c>
    </row>
    <row r="28" spans="1:6" ht="36" customHeight="1">
      <c r="A28" s="5" t="s">
        <v>17</v>
      </c>
      <c r="B28" s="6" t="s">
        <v>18</v>
      </c>
      <c r="C28" s="214">
        <f>SUM(C29)</f>
        <v>23466.16</v>
      </c>
      <c r="D28" s="214">
        <f>SUM(D29)</f>
        <v>16961.55</v>
      </c>
    </row>
    <row r="29" spans="1:6" ht="33" customHeight="1">
      <c r="A29" s="7" t="s">
        <v>19</v>
      </c>
      <c r="B29" s="8" t="s">
        <v>20</v>
      </c>
      <c r="C29" s="215">
        <v>23466.16</v>
      </c>
      <c r="D29" s="215">
        <v>16961.55</v>
      </c>
      <c r="F29" s="9"/>
    </row>
    <row r="30" spans="1:6" ht="15.75">
      <c r="A30" s="1"/>
      <c r="B30" s="1"/>
      <c r="C30" s="1"/>
    </row>
    <row r="31" spans="1:6" ht="15.75">
      <c r="A31" s="1"/>
      <c r="B31" s="1"/>
      <c r="C31" s="1"/>
    </row>
    <row r="32" spans="1:6" ht="15.75">
      <c r="A32" s="1"/>
      <c r="B32" s="1"/>
      <c r="C32" s="1"/>
    </row>
    <row r="33" spans="1:3" ht="15.75">
      <c r="A33" s="1"/>
      <c r="B33" s="1"/>
      <c r="C33" s="1"/>
    </row>
    <row r="34" spans="1:3" ht="15.75">
      <c r="A34" s="1"/>
      <c r="B34" s="1"/>
      <c r="C34" s="1"/>
    </row>
  </sheetData>
  <mergeCells count="15">
    <mergeCell ref="C9:D9"/>
    <mergeCell ref="B5:D5"/>
    <mergeCell ref="B6:D6"/>
    <mergeCell ref="B7:D7"/>
    <mergeCell ref="C1:D1"/>
    <mergeCell ref="B2:D2"/>
    <mergeCell ref="B3:D3"/>
    <mergeCell ref="B4:D4"/>
    <mergeCell ref="A21:A22"/>
    <mergeCell ref="B21:B22"/>
    <mergeCell ref="C21:D21"/>
    <mergeCell ref="A15:D15"/>
    <mergeCell ref="A14:D14"/>
    <mergeCell ref="A16:D16"/>
    <mergeCell ref="A17:D17"/>
  </mergeCells>
  <phoneticPr fontId="24" type="noConversion"/>
  <pageMargins left="1.1811023622047245" right="0.39370078740157483" top="0.78740157480314965" bottom="0.78740157480314965" header="0.51181102362204722" footer="0.51181102362204722"/>
  <pageSetup paperSize="9" scale="8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87"/>
  <sheetViews>
    <sheetView zoomScaleNormal="100" workbookViewId="0">
      <selection activeCell="G15" sqref="G15"/>
    </sheetView>
  </sheetViews>
  <sheetFormatPr defaultRowHeight="12.75"/>
  <cols>
    <col min="1" max="1" width="27" customWidth="1"/>
    <col min="2" max="2" width="54.85546875" customWidth="1"/>
    <col min="3" max="3" width="16.42578125" style="29" customWidth="1"/>
    <col min="7" max="7" width="10.5703125" bestFit="1" customWidth="1"/>
  </cols>
  <sheetData>
    <row r="1" spans="1:3" ht="15.75">
      <c r="A1" s="4"/>
      <c r="B1" s="218" t="s">
        <v>24</v>
      </c>
      <c r="C1" s="218"/>
    </row>
    <row r="2" spans="1:3" ht="15.75">
      <c r="A2" s="218" t="s">
        <v>1</v>
      </c>
      <c r="B2" s="219"/>
      <c r="C2" s="219"/>
    </row>
    <row r="3" spans="1:3" ht="15.75">
      <c r="A3" s="218" t="s">
        <v>2</v>
      </c>
      <c r="B3" s="219"/>
      <c r="C3" s="219"/>
    </row>
    <row r="4" spans="1:3" ht="15.75">
      <c r="A4" s="218" t="s">
        <v>3</v>
      </c>
      <c r="B4" s="219"/>
      <c r="C4" s="219"/>
    </row>
    <row r="5" spans="1:3" ht="15.75">
      <c r="A5" s="218" t="s">
        <v>4</v>
      </c>
      <c r="B5" s="219"/>
      <c r="C5" s="219"/>
    </row>
    <row r="6" spans="1:3" ht="15.75">
      <c r="A6" s="218" t="s">
        <v>5</v>
      </c>
      <c r="B6" s="219"/>
      <c r="C6" s="219"/>
    </row>
    <row r="7" spans="1:3" ht="15.75">
      <c r="A7" s="220" t="s">
        <v>223</v>
      </c>
      <c r="B7" s="221"/>
      <c r="C7" s="221"/>
    </row>
    <row r="8" spans="1:3" ht="15.75">
      <c r="A8" s="42"/>
      <c r="B8" s="89"/>
      <c r="C8" s="89" t="s">
        <v>222</v>
      </c>
    </row>
    <row r="9" spans="1:3" ht="15.75">
      <c r="A9" s="42"/>
      <c r="B9" s="225" t="s">
        <v>252</v>
      </c>
      <c r="C9" s="225"/>
    </row>
    <row r="10" spans="1:3" ht="15.75">
      <c r="A10" s="1"/>
      <c r="B10" s="4"/>
      <c r="C10" s="42"/>
    </row>
    <row r="11" spans="1:3" ht="15.75">
      <c r="A11" s="1"/>
      <c r="B11" s="4"/>
      <c r="C11" s="4"/>
    </row>
    <row r="12" spans="1:3" ht="15.75">
      <c r="A12" s="222" t="s">
        <v>25</v>
      </c>
      <c r="B12" s="222"/>
      <c r="C12" s="222"/>
    </row>
    <row r="13" spans="1:3" ht="15.75">
      <c r="A13" s="222" t="s">
        <v>26</v>
      </c>
      <c r="B13" s="222"/>
      <c r="C13" s="222"/>
    </row>
    <row r="14" spans="1:3" ht="15.75">
      <c r="A14" s="222" t="s">
        <v>27</v>
      </c>
      <c r="B14" s="222"/>
      <c r="C14" s="222"/>
    </row>
    <row r="15" spans="1:3" ht="15.75">
      <c r="A15" s="222" t="s">
        <v>221</v>
      </c>
      <c r="B15" s="222"/>
      <c r="C15" s="222"/>
    </row>
    <row r="16" spans="1:3" ht="15.75">
      <c r="A16" s="16"/>
      <c r="B16" s="16"/>
      <c r="C16" s="16"/>
    </row>
    <row r="17" spans="1:7" ht="36.75" customHeight="1">
      <c r="A17" s="73" t="s">
        <v>28</v>
      </c>
      <c r="B17" s="74" t="s">
        <v>29</v>
      </c>
      <c r="C17" s="75" t="s">
        <v>30</v>
      </c>
    </row>
    <row r="18" spans="1:7" ht="15.75">
      <c r="A18" s="15">
        <v>1</v>
      </c>
      <c r="B18" s="15">
        <v>2</v>
      </c>
      <c r="C18" s="15">
        <v>3</v>
      </c>
    </row>
    <row r="19" spans="1:7" ht="15.75">
      <c r="A19" s="5" t="s">
        <v>31</v>
      </c>
      <c r="B19" s="17" t="s">
        <v>32</v>
      </c>
      <c r="C19" s="76">
        <f>C20+C22+C26+C29+C37+C40+C44+C55+C62</f>
        <v>14040.26</v>
      </c>
    </row>
    <row r="20" spans="1:7" ht="15.75">
      <c r="A20" s="5" t="s">
        <v>33</v>
      </c>
      <c r="B20" s="17" t="s">
        <v>34</v>
      </c>
      <c r="C20" s="76">
        <f>SUM(C21)</f>
        <v>1198</v>
      </c>
    </row>
    <row r="21" spans="1:7" ht="15.75">
      <c r="A21" s="7" t="s">
        <v>35</v>
      </c>
      <c r="B21" s="133" t="s">
        <v>36</v>
      </c>
      <c r="C21" s="77">
        <v>1198</v>
      </c>
    </row>
    <row r="22" spans="1:7" ht="33.75" customHeight="1">
      <c r="A22" s="23" t="s">
        <v>37</v>
      </c>
      <c r="B22" s="24" t="s">
        <v>38</v>
      </c>
      <c r="C22" s="80">
        <f>C23</f>
        <v>1725.49</v>
      </c>
    </row>
    <row r="23" spans="1:7" ht="38.25" customHeight="1">
      <c r="A23" s="26" t="s">
        <v>39</v>
      </c>
      <c r="B23" s="22" t="s">
        <v>40</v>
      </c>
      <c r="C23" s="81">
        <v>1725.49</v>
      </c>
      <c r="G23" s="106"/>
    </row>
    <row r="24" spans="1:7" s="43" customFormat="1" ht="99.75" hidden="1" customHeight="1">
      <c r="A24" s="49" t="s">
        <v>41</v>
      </c>
      <c r="B24" s="50" t="s">
        <v>42</v>
      </c>
      <c r="C24" s="83">
        <f>C25</f>
        <v>0</v>
      </c>
      <c r="G24" s="44"/>
    </row>
    <row r="25" spans="1:7" ht="144.75" hidden="1" customHeight="1">
      <c r="A25" s="51" t="s">
        <v>156</v>
      </c>
      <c r="B25" s="52" t="s">
        <v>190</v>
      </c>
      <c r="C25" s="84"/>
      <c r="G25" s="20"/>
    </row>
    <row r="26" spans="1:7" s="21" customFormat="1" ht="15.75" hidden="1">
      <c r="A26" s="53" t="s">
        <v>43</v>
      </c>
      <c r="B26" s="54" t="s">
        <v>44</v>
      </c>
      <c r="C26" s="78">
        <f>SUM(C27)</f>
        <v>0</v>
      </c>
    </row>
    <row r="27" spans="1:7" s="21" customFormat="1" ht="15.75" hidden="1">
      <c r="A27" s="55" t="s">
        <v>45</v>
      </c>
      <c r="B27" s="56" t="s">
        <v>46</v>
      </c>
      <c r="C27" s="79">
        <f>SUM(C28)</f>
        <v>0</v>
      </c>
    </row>
    <row r="28" spans="1:7" s="21" customFormat="1" ht="15.75" hidden="1">
      <c r="A28" s="55" t="s">
        <v>47</v>
      </c>
      <c r="B28" s="56" t="s">
        <v>46</v>
      </c>
      <c r="C28" s="79"/>
      <c r="E28" s="29"/>
    </row>
    <row r="29" spans="1:7" ht="15.75">
      <c r="A29" s="5" t="s">
        <v>48</v>
      </c>
      <c r="B29" s="19" t="s">
        <v>49</v>
      </c>
      <c r="C29" s="76">
        <f>C30+C32</f>
        <v>8114</v>
      </c>
    </row>
    <row r="30" spans="1:7" ht="15.75">
      <c r="A30" s="5" t="s">
        <v>50</v>
      </c>
      <c r="B30" s="19" t="s">
        <v>51</v>
      </c>
      <c r="C30" s="76">
        <f>SUM(C31)</f>
        <v>557</v>
      </c>
    </row>
    <row r="31" spans="1:7" ht="48" customHeight="1">
      <c r="A31" s="7" t="s">
        <v>52</v>
      </c>
      <c r="B31" s="18" t="s">
        <v>53</v>
      </c>
      <c r="C31" s="77">
        <v>557</v>
      </c>
    </row>
    <row r="32" spans="1:7" ht="15.75">
      <c r="A32" s="5" t="s">
        <v>54</v>
      </c>
      <c r="B32" s="19" t="s">
        <v>55</v>
      </c>
      <c r="C32" s="76">
        <f>C33+C35</f>
        <v>7557</v>
      </c>
    </row>
    <row r="33" spans="1:6" ht="15.75">
      <c r="A33" s="7" t="s">
        <v>56</v>
      </c>
      <c r="B33" s="19" t="s">
        <v>57</v>
      </c>
      <c r="C33" s="76">
        <f>C34</f>
        <v>3547</v>
      </c>
    </row>
    <row r="34" spans="1:6" ht="47.25">
      <c r="A34" s="7" t="s">
        <v>58</v>
      </c>
      <c r="B34" s="22" t="s">
        <v>59</v>
      </c>
      <c r="C34" s="77">
        <v>3547</v>
      </c>
    </row>
    <row r="35" spans="1:6" ht="15.75">
      <c r="A35" s="5" t="s">
        <v>60</v>
      </c>
      <c r="B35" s="19" t="s">
        <v>61</v>
      </c>
      <c r="C35" s="76">
        <f>C36</f>
        <v>4010</v>
      </c>
    </row>
    <row r="36" spans="1:6" ht="51.75" customHeight="1">
      <c r="A36" s="7" t="s">
        <v>62</v>
      </c>
      <c r="B36" s="22" t="s">
        <v>63</v>
      </c>
      <c r="C36" s="77">
        <v>4010</v>
      </c>
    </row>
    <row r="37" spans="1:6" ht="15.75">
      <c r="A37" s="5" t="s">
        <v>64</v>
      </c>
      <c r="B37" s="19" t="s">
        <v>65</v>
      </c>
      <c r="C37" s="76">
        <f>C38</f>
        <v>0.6</v>
      </c>
    </row>
    <row r="38" spans="1:6" ht="63">
      <c r="A38" s="5" t="s">
        <v>66</v>
      </c>
      <c r="B38" s="19" t="s">
        <v>67</v>
      </c>
      <c r="C38" s="76">
        <f>C39</f>
        <v>0.6</v>
      </c>
    </row>
    <row r="39" spans="1:6" ht="92.25" customHeight="1">
      <c r="A39" s="7" t="s">
        <v>68</v>
      </c>
      <c r="B39" s="18" t="s">
        <v>69</v>
      </c>
      <c r="C39" s="77">
        <v>0.6</v>
      </c>
    </row>
    <row r="40" spans="1:6" s="21" customFormat="1" ht="31.5" hidden="1">
      <c r="A40" s="63" t="s">
        <v>70</v>
      </c>
      <c r="B40" s="67" t="s">
        <v>71</v>
      </c>
      <c r="C40" s="85">
        <f>C41</f>
        <v>0</v>
      </c>
    </row>
    <row r="41" spans="1:6" ht="15.75" hidden="1">
      <c r="A41" s="63" t="s">
        <v>72</v>
      </c>
      <c r="B41" s="67" t="s">
        <v>49</v>
      </c>
      <c r="C41" s="85">
        <f>C42</f>
        <v>0</v>
      </c>
    </row>
    <row r="42" spans="1:6" ht="31.5" hidden="1">
      <c r="A42" s="63" t="s">
        <v>73</v>
      </c>
      <c r="B42" s="67" t="s">
        <v>74</v>
      </c>
      <c r="C42" s="85">
        <f>C43</f>
        <v>0</v>
      </c>
    </row>
    <row r="43" spans="1:6" ht="47.25" hidden="1">
      <c r="A43" s="65" t="s">
        <v>75</v>
      </c>
      <c r="B43" s="68" t="s">
        <v>76</v>
      </c>
      <c r="C43" s="86"/>
    </row>
    <row r="44" spans="1:6" ht="47.25">
      <c r="A44" s="5" t="s">
        <v>77</v>
      </c>
      <c r="B44" s="19" t="s">
        <v>78</v>
      </c>
      <c r="C44" s="76">
        <f>SUM(C45+C52)</f>
        <v>3002.17</v>
      </c>
      <c r="F44" s="106"/>
    </row>
    <row r="45" spans="1:6" ht="112.5" customHeight="1">
      <c r="A45" s="5" t="s">
        <v>79</v>
      </c>
      <c r="B45" s="19" t="s">
        <v>80</v>
      </c>
      <c r="C45" s="76">
        <f>C48+C46</f>
        <v>2809.59</v>
      </c>
    </row>
    <row r="46" spans="1:6" ht="45" customHeight="1">
      <c r="A46" s="5" t="s">
        <v>197</v>
      </c>
      <c r="B46" s="82" t="s">
        <v>198</v>
      </c>
      <c r="C46" s="76">
        <f>C47</f>
        <v>0.53</v>
      </c>
    </row>
    <row r="47" spans="1:6" ht="45.75" customHeight="1">
      <c r="A47" s="7" t="s">
        <v>199</v>
      </c>
      <c r="B47" s="18" t="s">
        <v>200</v>
      </c>
      <c r="C47" s="77">
        <v>0.53</v>
      </c>
      <c r="D47" s="25"/>
      <c r="E47" s="25"/>
    </row>
    <row r="48" spans="1:6" ht="78" customHeight="1">
      <c r="A48" s="5" t="s">
        <v>81</v>
      </c>
      <c r="B48" s="19" t="s">
        <v>82</v>
      </c>
      <c r="C48" s="76">
        <f>C49</f>
        <v>2809.06</v>
      </c>
      <c r="D48" s="25"/>
      <c r="E48" s="25"/>
    </row>
    <row r="49" spans="1:5" s="29" customFormat="1" ht="63.75" customHeight="1">
      <c r="A49" s="23" t="s">
        <v>83</v>
      </c>
      <c r="B49" s="24" t="s">
        <v>84</v>
      </c>
      <c r="C49" s="80">
        <f>C50+C51</f>
        <v>2809.06</v>
      </c>
      <c r="D49" s="28"/>
      <c r="E49" s="28"/>
    </row>
    <row r="50" spans="1:5" ht="84" customHeight="1">
      <c r="A50" s="26" t="s">
        <v>85</v>
      </c>
      <c r="B50" s="22" t="s">
        <v>86</v>
      </c>
      <c r="C50" s="81">
        <v>2000</v>
      </c>
    </row>
    <row r="51" spans="1:5" ht="79.5" customHeight="1">
      <c r="A51" s="26" t="s">
        <v>87</v>
      </c>
      <c r="B51" s="27" t="s">
        <v>88</v>
      </c>
      <c r="C51" s="81">
        <v>809.06</v>
      </c>
    </row>
    <row r="52" spans="1:5" ht="121.5" customHeight="1">
      <c r="A52" s="5" t="s">
        <v>89</v>
      </c>
      <c r="B52" s="19" t="s">
        <v>90</v>
      </c>
      <c r="C52" s="76">
        <f>SUM(C54)</f>
        <v>192.58</v>
      </c>
    </row>
    <row r="53" spans="1:5" s="21" customFormat="1" ht="110.25" customHeight="1">
      <c r="A53" s="30" t="s">
        <v>91</v>
      </c>
      <c r="B53" s="24" t="s">
        <v>92</v>
      </c>
      <c r="C53" s="76">
        <f>C54</f>
        <v>192.58</v>
      </c>
    </row>
    <row r="54" spans="1:5" s="21" customFormat="1" ht="94.5" customHeight="1">
      <c r="A54" s="7" t="s">
        <v>93</v>
      </c>
      <c r="B54" s="18" t="s">
        <v>94</v>
      </c>
      <c r="C54" s="77">
        <v>192.58</v>
      </c>
    </row>
    <row r="55" spans="1:5" s="21" customFormat="1" ht="31.5" hidden="1" customHeight="1">
      <c r="A55" s="58" t="s">
        <v>95</v>
      </c>
      <c r="B55" s="59" t="s">
        <v>96</v>
      </c>
      <c r="C55" s="83">
        <f>C56+C59</f>
        <v>0</v>
      </c>
    </row>
    <row r="56" spans="1:5" s="21" customFormat="1" ht="33" hidden="1" customHeight="1">
      <c r="A56" s="58" t="s">
        <v>97</v>
      </c>
      <c r="B56" s="59" t="s">
        <v>98</v>
      </c>
      <c r="C56" s="83">
        <f>C57</f>
        <v>0</v>
      </c>
    </row>
    <row r="57" spans="1:5" s="21" customFormat="1" ht="15.75" hidden="1" customHeight="1">
      <c r="A57" s="60" t="s">
        <v>99</v>
      </c>
      <c r="B57" s="61" t="s">
        <v>100</v>
      </c>
      <c r="C57" s="84">
        <f>C58</f>
        <v>0</v>
      </c>
    </row>
    <row r="58" spans="1:5" s="21" customFormat="1" ht="31.5" hidden="1" customHeight="1">
      <c r="A58" s="62" t="s">
        <v>101</v>
      </c>
      <c r="B58" s="62" t="s">
        <v>102</v>
      </c>
      <c r="C58" s="84">
        <v>0</v>
      </c>
    </row>
    <row r="59" spans="1:5" s="21" customFormat="1" ht="33" hidden="1" customHeight="1">
      <c r="A59" s="63" t="s">
        <v>103</v>
      </c>
      <c r="B59" s="64" t="s">
        <v>104</v>
      </c>
      <c r="C59" s="85">
        <f>C60</f>
        <v>0</v>
      </c>
    </row>
    <row r="60" spans="1:5" s="21" customFormat="1" ht="33" hidden="1" customHeight="1">
      <c r="A60" s="65" t="s">
        <v>105</v>
      </c>
      <c r="B60" s="66" t="s">
        <v>106</v>
      </c>
      <c r="C60" s="86">
        <f>C61</f>
        <v>0</v>
      </c>
    </row>
    <row r="61" spans="1:5" s="21" customFormat="1" ht="57.75" hidden="1" customHeight="1">
      <c r="A61" s="66" t="s">
        <v>107</v>
      </c>
      <c r="B61" s="66" t="s">
        <v>108</v>
      </c>
      <c r="C61" s="86">
        <v>0</v>
      </c>
    </row>
    <row r="62" spans="1:5" s="21" customFormat="1" ht="63.75" hidden="1" customHeight="1">
      <c r="A62" s="64" t="s">
        <v>167</v>
      </c>
      <c r="B62" s="64" t="s">
        <v>166</v>
      </c>
      <c r="C62" s="85">
        <f>C63</f>
        <v>0</v>
      </c>
    </row>
    <row r="63" spans="1:5" s="21" customFormat="1" ht="102" hidden="1" customHeight="1">
      <c r="A63" s="67" t="s">
        <v>201</v>
      </c>
      <c r="B63" s="87" t="s">
        <v>202</v>
      </c>
      <c r="C63" s="85">
        <f>C64</f>
        <v>0</v>
      </c>
    </row>
    <row r="64" spans="1:5" s="21" customFormat="1" ht="126" hidden="1">
      <c r="A64" s="64" t="s">
        <v>203</v>
      </c>
      <c r="B64" s="87" t="s">
        <v>204</v>
      </c>
      <c r="C64" s="85">
        <f>C65</f>
        <v>0</v>
      </c>
    </row>
    <row r="65" spans="1:3" s="21" customFormat="1" ht="117.75" hidden="1" customHeight="1">
      <c r="A65" s="68" t="s">
        <v>205</v>
      </c>
      <c r="B65" s="88" t="s">
        <v>206</v>
      </c>
      <c r="C65" s="86"/>
    </row>
    <row r="66" spans="1:3" s="21" customFormat="1" ht="27" customHeight="1">
      <c r="A66" s="5" t="s">
        <v>109</v>
      </c>
      <c r="B66" s="17" t="s">
        <v>110</v>
      </c>
      <c r="C66" s="76">
        <f>C67+C72</f>
        <v>14247.759999999998</v>
      </c>
    </row>
    <row r="67" spans="1:3" s="21" customFormat="1" ht="34.5" customHeight="1">
      <c r="A67" s="5" t="s">
        <v>111</v>
      </c>
      <c r="B67" s="19" t="s">
        <v>112</v>
      </c>
      <c r="C67" s="76">
        <f>C69+C70+C71+C68</f>
        <v>14215.529999999999</v>
      </c>
    </row>
    <row r="68" spans="1:3" s="21" customFormat="1" ht="34.5" customHeight="1">
      <c r="A68" s="136" t="s">
        <v>191</v>
      </c>
      <c r="B68" s="137" t="s">
        <v>192</v>
      </c>
      <c r="C68" s="76">
        <f ca="1">'Прил5 Безвозм '!C20</f>
        <v>1837.8</v>
      </c>
    </row>
    <row r="69" spans="1:3" s="21" customFormat="1" ht="42" customHeight="1">
      <c r="A69" s="5" t="s">
        <v>113</v>
      </c>
      <c r="B69" s="213" t="s">
        <v>114</v>
      </c>
      <c r="C69" s="76">
        <f ca="1">'Прил5 Безвозм '!C23</f>
        <v>4411.1499999999996</v>
      </c>
    </row>
    <row r="70" spans="1:3" s="21" customFormat="1" ht="31.5">
      <c r="A70" s="5" t="s">
        <v>123</v>
      </c>
      <c r="B70" s="196" t="s">
        <v>124</v>
      </c>
      <c r="C70" s="76">
        <f ca="1">'Прил5 Безвозм '!C38</f>
        <v>186.52</v>
      </c>
    </row>
    <row r="71" spans="1:3" ht="15.75">
      <c r="A71" s="5" t="s">
        <v>131</v>
      </c>
      <c r="B71" s="19" t="s">
        <v>132</v>
      </c>
      <c r="C71" s="76">
        <f ca="1">'Прил5 Безвозм '!C43</f>
        <v>7780.06</v>
      </c>
    </row>
    <row r="72" spans="1:3" s="21" customFormat="1" ht="71.25" customHeight="1">
      <c r="A72" s="204" t="s">
        <v>141</v>
      </c>
      <c r="B72" s="205" t="s">
        <v>151</v>
      </c>
      <c r="C72" s="76">
        <f ca="1">'Прил5 Безвозм '!C48</f>
        <v>32.229999999999997</v>
      </c>
    </row>
    <row r="73" spans="1:3" ht="15.75">
      <c r="A73" s="7"/>
      <c r="B73" s="5" t="s">
        <v>144</v>
      </c>
      <c r="C73" s="76">
        <f>SUM(C19+C66)</f>
        <v>28288.019999999997</v>
      </c>
    </row>
    <row r="74" spans="1:3" ht="15">
      <c r="B74" s="33"/>
      <c r="C74" s="32"/>
    </row>
    <row r="75" spans="1:3" ht="15">
      <c r="B75" s="34"/>
      <c r="C75" s="35"/>
    </row>
    <row r="76" spans="1:3" ht="15">
      <c r="B76" s="34"/>
      <c r="C76" s="35"/>
    </row>
    <row r="77" spans="1:3" ht="15">
      <c r="B77" s="34"/>
      <c r="C77" s="35"/>
    </row>
    <row r="78" spans="1:3" ht="15">
      <c r="B78" s="36"/>
      <c r="C78" s="37"/>
    </row>
    <row r="79" spans="1:3" ht="15">
      <c r="B79" s="31"/>
      <c r="C79" s="32"/>
    </row>
    <row r="80" spans="1:3" ht="15">
      <c r="B80" s="34"/>
      <c r="C80" s="37"/>
    </row>
    <row r="81" spans="2:3" ht="15">
      <c r="B81" s="34"/>
      <c r="C81" s="37"/>
    </row>
    <row r="82" spans="2:3" ht="15">
      <c r="B82" s="36"/>
      <c r="C82" s="37"/>
    </row>
    <row r="83" spans="2:3" ht="15">
      <c r="B83" s="36"/>
      <c r="C83" s="38"/>
    </row>
    <row r="84" spans="2:3">
      <c r="B84" s="39"/>
    </row>
    <row r="85" spans="2:3">
      <c r="B85" s="39"/>
    </row>
    <row r="86" spans="2:3">
      <c r="B86" s="39"/>
    </row>
    <row r="87" spans="2:3">
      <c r="B87" s="39"/>
    </row>
  </sheetData>
  <mergeCells count="12">
    <mergeCell ref="A6:C6"/>
    <mergeCell ref="A13:C13"/>
    <mergeCell ref="B1:C1"/>
    <mergeCell ref="B9:C9"/>
    <mergeCell ref="A7:C7"/>
    <mergeCell ref="A12:C12"/>
    <mergeCell ref="A14:C14"/>
    <mergeCell ref="A15:C15"/>
    <mergeCell ref="A2:C2"/>
    <mergeCell ref="A3:C3"/>
    <mergeCell ref="A4:C4"/>
    <mergeCell ref="A5:C5"/>
  </mergeCells>
  <phoneticPr fontId="24" type="noConversion"/>
  <printOptions horizontalCentered="1"/>
  <pageMargins left="0.98425196850393704" right="0.39370078740157483" top="0.35433070866141736" bottom="0.35433070866141736" header="0.11811023622047245" footer="0.11811023622047245"/>
  <pageSetup paperSize="9" scale="85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G89"/>
  <sheetViews>
    <sheetView zoomScaleNormal="100" workbookViewId="0">
      <selection activeCell="J16" sqref="J16"/>
    </sheetView>
  </sheetViews>
  <sheetFormatPr defaultRowHeight="12.75"/>
  <cols>
    <col min="1" max="1" width="28.85546875" customWidth="1"/>
    <col min="2" max="2" width="54.85546875" customWidth="1"/>
    <col min="3" max="3" width="12.140625" style="29" customWidth="1"/>
    <col min="4" max="4" width="11.28515625" customWidth="1"/>
    <col min="7" max="7" width="10.5703125" bestFit="1" customWidth="1"/>
  </cols>
  <sheetData>
    <row r="1" spans="1:4" ht="15.75">
      <c r="A1" s="1"/>
      <c r="B1" s="4"/>
      <c r="C1" s="218" t="s">
        <v>179</v>
      </c>
      <c r="D1" s="218"/>
    </row>
    <row r="2" spans="1:4" ht="15.75">
      <c r="A2" s="1"/>
      <c r="B2" s="218" t="s">
        <v>1</v>
      </c>
      <c r="C2" s="219"/>
      <c r="D2" s="219"/>
    </row>
    <row r="3" spans="1:4" ht="15.75">
      <c r="A3" s="1"/>
      <c r="B3" s="218" t="s">
        <v>2</v>
      </c>
      <c r="C3" s="219"/>
      <c r="D3" s="219"/>
    </row>
    <row r="4" spans="1:4" ht="15.75">
      <c r="A4" s="1"/>
      <c r="B4" s="218" t="s">
        <v>3</v>
      </c>
      <c r="C4" s="219"/>
      <c r="D4" s="219"/>
    </row>
    <row r="5" spans="1:4" ht="15.75">
      <c r="A5" s="1"/>
      <c r="B5" s="218" t="s">
        <v>4</v>
      </c>
      <c r="C5" s="219"/>
      <c r="D5" s="219"/>
    </row>
    <row r="6" spans="1:4" ht="15.75">
      <c r="A6" s="1"/>
      <c r="B6" s="218" t="s">
        <v>5</v>
      </c>
      <c r="C6" s="219"/>
      <c r="D6" s="219"/>
    </row>
    <row r="7" spans="1:4" ht="15.75">
      <c r="A7" s="1"/>
      <c r="B7" s="220" t="s">
        <v>223</v>
      </c>
      <c r="C7" s="221"/>
      <c r="D7" s="221"/>
    </row>
    <row r="8" spans="1:4" ht="15.75">
      <c r="A8" s="1"/>
      <c r="B8" s="42"/>
      <c r="C8" s="89"/>
      <c r="D8" s="89" t="s">
        <v>222</v>
      </c>
    </row>
    <row r="9" spans="1:4" ht="15.75">
      <c r="A9" s="1"/>
      <c r="B9" s="42"/>
      <c r="C9" s="225" t="s">
        <v>252</v>
      </c>
      <c r="D9" s="225"/>
    </row>
    <row r="10" spans="1:4" ht="15.75">
      <c r="A10" s="1"/>
      <c r="B10" s="4"/>
      <c r="C10" s="4"/>
    </row>
    <row r="11" spans="1:4" ht="15.75">
      <c r="A11" s="222" t="s">
        <v>25</v>
      </c>
      <c r="B11" s="222"/>
      <c r="C11" s="222"/>
      <c r="D11" s="222"/>
    </row>
    <row r="12" spans="1:4" ht="15.75">
      <c r="A12" s="222" t="s">
        <v>26</v>
      </c>
      <c r="B12" s="222"/>
      <c r="C12" s="222"/>
      <c r="D12" s="222"/>
    </row>
    <row r="13" spans="1:4" ht="15.75">
      <c r="A13" s="222" t="s">
        <v>27</v>
      </c>
      <c r="B13" s="222"/>
      <c r="C13" s="222"/>
      <c r="D13" s="222"/>
    </row>
    <row r="14" spans="1:4" ht="15.75">
      <c r="A14" s="222" t="s">
        <v>219</v>
      </c>
      <c r="B14" s="222"/>
      <c r="C14" s="222"/>
      <c r="D14" s="222"/>
    </row>
    <row r="15" spans="1:4" ht="15.75">
      <c r="A15" s="16"/>
      <c r="B15" s="16"/>
      <c r="C15" s="16"/>
    </row>
    <row r="16" spans="1:4" ht="36.75" customHeight="1">
      <c r="A16" s="228" t="s">
        <v>28</v>
      </c>
      <c r="B16" s="230" t="s">
        <v>29</v>
      </c>
      <c r="C16" s="232" t="s">
        <v>30</v>
      </c>
      <c r="D16" s="232"/>
    </row>
    <row r="17" spans="1:7" ht="15" customHeight="1">
      <c r="A17" s="229"/>
      <c r="B17" s="231"/>
      <c r="C17" s="69" t="s">
        <v>215</v>
      </c>
      <c r="D17" s="69" t="s">
        <v>218</v>
      </c>
    </row>
    <row r="18" spans="1:7" ht="15.75">
      <c r="A18" s="15">
        <v>1</v>
      </c>
      <c r="B18" s="15">
        <v>2</v>
      </c>
      <c r="C18" s="15">
        <v>3</v>
      </c>
      <c r="D18" s="15">
        <v>4</v>
      </c>
    </row>
    <row r="19" spans="1:7" ht="15.75">
      <c r="A19" s="5" t="s">
        <v>31</v>
      </c>
      <c r="B19" s="17" t="s">
        <v>32</v>
      </c>
      <c r="C19" s="12">
        <f>C20+C22+C26+C29+C37+C40+C44+C55+C62</f>
        <v>13311.21</v>
      </c>
      <c r="D19" s="12">
        <f>D20+D22+D26+D29+D37+D40+D44+D55+D62</f>
        <v>13439.11</v>
      </c>
    </row>
    <row r="20" spans="1:7" ht="15.75">
      <c r="A20" s="5" t="s">
        <v>33</v>
      </c>
      <c r="B20" s="17" t="s">
        <v>34</v>
      </c>
      <c r="C20" s="12">
        <f>SUM(C21)</f>
        <v>1235</v>
      </c>
      <c r="D20" s="12">
        <f>SUM(D21)</f>
        <v>1272</v>
      </c>
    </row>
    <row r="21" spans="1:7" ht="15.75">
      <c r="A21" s="7" t="s">
        <v>35</v>
      </c>
      <c r="B21" s="133" t="s">
        <v>36</v>
      </c>
      <c r="C21" s="13">
        <v>1235</v>
      </c>
      <c r="D21" s="13">
        <v>1272</v>
      </c>
    </row>
    <row r="22" spans="1:7" ht="33" customHeight="1">
      <c r="A22" s="23" t="s">
        <v>37</v>
      </c>
      <c r="B22" s="24" t="s">
        <v>38</v>
      </c>
      <c r="C22" s="80">
        <f>C23</f>
        <v>1794.51</v>
      </c>
      <c r="D22" s="80">
        <f>D23</f>
        <v>1866.29</v>
      </c>
    </row>
    <row r="23" spans="1:7" ht="41.25" customHeight="1">
      <c r="A23" s="26" t="s">
        <v>39</v>
      </c>
      <c r="B23" s="22" t="s">
        <v>40</v>
      </c>
      <c r="C23" s="13">
        <v>1794.51</v>
      </c>
      <c r="D23" s="13">
        <v>1866.29</v>
      </c>
    </row>
    <row r="24" spans="1:7" s="43" customFormat="1" ht="99.75" hidden="1" customHeight="1">
      <c r="A24" s="49" t="s">
        <v>41</v>
      </c>
      <c r="B24" s="50" t="s">
        <v>42</v>
      </c>
      <c r="C24" s="83">
        <f>C25</f>
        <v>0</v>
      </c>
      <c r="D24" s="83">
        <f>D25</f>
        <v>0</v>
      </c>
      <c r="G24" s="44"/>
    </row>
    <row r="25" spans="1:7" ht="144.75" hidden="1" customHeight="1">
      <c r="A25" s="51" t="s">
        <v>156</v>
      </c>
      <c r="B25" s="52" t="s">
        <v>190</v>
      </c>
      <c r="C25" s="84"/>
      <c r="D25" s="84"/>
      <c r="G25" s="20"/>
    </row>
    <row r="26" spans="1:7" s="21" customFormat="1" ht="15.75" hidden="1" customHeight="1">
      <c r="A26" s="53" t="s">
        <v>43</v>
      </c>
      <c r="B26" s="54" t="s">
        <v>44</v>
      </c>
      <c r="C26" s="134">
        <f>SUM(C27)</f>
        <v>0</v>
      </c>
      <c r="D26" s="134">
        <f>SUM(D27)</f>
        <v>0</v>
      </c>
    </row>
    <row r="27" spans="1:7" s="21" customFormat="1" ht="15.75" hidden="1" customHeight="1">
      <c r="A27" s="55" t="s">
        <v>45</v>
      </c>
      <c r="B27" s="56" t="s">
        <v>46</v>
      </c>
      <c r="C27" s="135">
        <f>SUM(C28)</f>
        <v>0</v>
      </c>
      <c r="D27" s="135">
        <f>SUM(D28)</f>
        <v>0</v>
      </c>
    </row>
    <row r="28" spans="1:7" s="21" customFormat="1" ht="15.75" hidden="1" customHeight="1">
      <c r="A28" s="55" t="s">
        <v>47</v>
      </c>
      <c r="B28" s="56" t="s">
        <v>46</v>
      </c>
      <c r="C28" s="135"/>
      <c r="D28" s="135"/>
    </row>
    <row r="29" spans="1:7" ht="15.75">
      <c r="A29" s="5" t="s">
        <v>48</v>
      </c>
      <c r="B29" s="19" t="s">
        <v>49</v>
      </c>
      <c r="C29" s="12">
        <f>C30+C32</f>
        <v>8140</v>
      </c>
      <c r="D29" s="70">
        <f>D30+D32</f>
        <v>8165</v>
      </c>
    </row>
    <row r="30" spans="1:7" ht="15.75">
      <c r="A30" s="5" t="s">
        <v>50</v>
      </c>
      <c r="B30" s="19" t="s">
        <v>51</v>
      </c>
      <c r="C30" s="12">
        <f>SUM(C31)</f>
        <v>559</v>
      </c>
      <c r="D30" s="70">
        <f>SUM(D31)</f>
        <v>562</v>
      </c>
    </row>
    <row r="31" spans="1:7" ht="48" customHeight="1">
      <c r="A31" s="7" t="s">
        <v>52</v>
      </c>
      <c r="B31" s="18" t="s">
        <v>53</v>
      </c>
      <c r="C31" s="13">
        <v>559</v>
      </c>
      <c r="D31" s="71">
        <v>562</v>
      </c>
    </row>
    <row r="32" spans="1:7" ht="15.75">
      <c r="A32" s="5" t="s">
        <v>54</v>
      </c>
      <c r="B32" s="19" t="s">
        <v>55</v>
      </c>
      <c r="C32" s="12">
        <f>C33+C35</f>
        <v>7581</v>
      </c>
      <c r="D32" s="70">
        <f>D33+D35</f>
        <v>7603</v>
      </c>
    </row>
    <row r="33" spans="1:4" ht="15.75">
      <c r="A33" s="7" t="s">
        <v>56</v>
      </c>
      <c r="B33" s="19" t="s">
        <v>57</v>
      </c>
      <c r="C33" s="12">
        <f>C34</f>
        <v>3551</v>
      </c>
      <c r="D33" s="70">
        <f>D34</f>
        <v>3554</v>
      </c>
    </row>
    <row r="34" spans="1:4" ht="47.25">
      <c r="A34" s="7" t="s">
        <v>58</v>
      </c>
      <c r="B34" s="22" t="s">
        <v>59</v>
      </c>
      <c r="C34" s="13">
        <v>3551</v>
      </c>
      <c r="D34" s="71">
        <v>3554</v>
      </c>
    </row>
    <row r="35" spans="1:4" ht="15.75">
      <c r="A35" s="5" t="s">
        <v>60</v>
      </c>
      <c r="B35" s="19" t="s">
        <v>61</v>
      </c>
      <c r="C35" s="12">
        <f>C36</f>
        <v>4030</v>
      </c>
      <c r="D35" s="70">
        <f>D36</f>
        <v>4049</v>
      </c>
    </row>
    <row r="36" spans="1:4" ht="51.75" customHeight="1">
      <c r="A36" s="7" t="s">
        <v>62</v>
      </c>
      <c r="B36" s="22" t="s">
        <v>63</v>
      </c>
      <c r="C36" s="13">
        <v>4030</v>
      </c>
      <c r="D36" s="71">
        <v>4049</v>
      </c>
    </row>
    <row r="37" spans="1:4" ht="15.75">
      <c r="A37" s="5" t="s">
        <v>64</v>
      </c>
      <c r="B37" s="19" t="s">
        <v>65</v>
      </c>
      <c r="C37" s="12">
        <f>C38</f>
        <v>0.5</v>
      </c>
      <c r="D37" s="70">
        <f>D38</f>
        <v>0.4</v>
      </c>
    </row>
    <row r="38" spans="1:4" ht="63">
      <c r="A38" s="5" t="s">
        <v>66</v>
      </c>
      <c r="B38" s="19" t="s">
        <v>67</v>
      </c>
      <c r="C38" s="12">
        <f>C39</f>
        <v>0.5</v>
      </c>
      <c r="D38" s="70">
        <f>D39</f>
        <v>0.4</v>
      </c>
    </row>
    <row r="39" spans="1:4" ht="92.25" customHeight="1">
      <c r="A39" s="7" t="s">
        <v>68</v>
      </c>
      <c r="B39" s="18" t="s">
        <v>69</v>
      </c>
      <c r="C39" s="13">
        <v>0.5</v>
      </c>
      <c r="D39" s="71">
        <v>0.4</v>
      </c>
    </row>
    <row r="40" spans="1:4" ht="15.75" hidden="1" customHeight="1">
      <c r="A40" s="63" t="s">
        <v>70</v>
      </c>
      <c r="B40" s="67" t="s">
        <v>71</v>
      </c>
      <c r="C40" s="47">
        <f t="shared" ref="C40:D42" si="0">C41</f>
        <v>0</v>
      </c>
      <c r="D40" s="47">
        <f t="shared" si="0"/>
        <v>0</v>
      </c>
    </row>
    <row r="41" spans="1:4" ht="15.75" hidden="1" customHeight="1">
      <c r="A41" s="63" t="s">
        <v>72</v>
      </c>
      <c r="B41" s="67" t="s">
        <v>49</v>
      </c>
      <c r="C41" s="47">
        <f t="shared" si="0"/>
        <v>0</v>
      </c>
      <c r="D41" s="47">
        <f t="shared" si="0"/>
        <v>0</v>
      </c>
    </row>
    <row r="42" spans="1:4" ht="15.75" hidden="1" customHeight="1">
      <c r="A42" s="63" t="s">
        <v>73</v>
      </c>
      <c r="B42" s="67" t="s">
        <v>74</v>
      </c>
      <c r="C42" s="47">
        <f t="shared" si="0"/>
        <v>0</v>
      </c>
      <c r="D42" s="47">
        <f t="shared" si="0"/>
        <v>0</v>
      </c>
    </row>
    <row r="43" spans="1:4" ht="15.75" hidden="1" customHeight="1">
      <c r="A43" s="65" t="s">
        <v>75</v>
      </c>
      <c r="B43" s="68" t="s">
        <v>76</v>
      </c>
      <c r="C43" s="48">
        <v>0</v>
      </c>
      <c r="D43" s="48">
        <v>0</v>
      </c>
    </row>
    <row r="44" spans="1:4" ht="47.25">
      <c r="A44" s="5" t="s">
        <v>77</v>
      </c>
      <c r="B44" s="19" t="s">
        <v>78</v>
      </c>
      <c r="C44" s="12">
        <f>SUM(C45+C52)</f>
        <v>2141.1999999999998</v>
      </c>
      <c r="D44" s="70">
        <f>SUM(D45+D52)</f>
        <v>2135.42</v>
      </c>
    </row>
    <row r="45" spans="1:4" ht="112.5" customHeight="1">
      <c r="A45" s="5" t="s">
        <v>79</v>
      </c>
      <c r="B45" s="19" t="s">
        <v>80</v>
      </c>
      <c r="C45" s="12">
        <f>C48+C46</f>
        <v>1954.59</v>
      </c>
      <c r="D45" s="12">
        <f>D48+D46</f>
        <v>1954.59</v>
      </c>
    </row>
    <row r="46" spans="1:4" ht="112.5" customHeight="1">
      <c r="A46" s="5" t="s">
        <v>197</v>
      </c>
      <c r="B46" s="82" t="s">
        <v>198</v>
      </c>
      <c r="C46" s="12">
        <f>C47</f>
        <v>0.53</v>
      </c>
      <c r="D46" s="70">
        <f>D47</f>
        <v>0.53</v>
      </c>
    </row>
    <row r="47" spans="1:4" ht="112.5" customHeight="1">
      <c r="A47" s="7" t="s">
        <v>199</v>
      </c>
      <c r="B47" s="18" t="s">
        <v>200</v>
      </c>
      <c r="C47" s="13">
        <v>0.53</v>
      </c>
      <c r="D47" s="71">
        <v>0.53</v>
      </c>
    </row>
    <row r="48" spans="1:4" ht="45" customHeight="1">
      <c r="A48" s="5" t="s">
        <v>81</v>
      </c>
      <c r="B48" s="19" t="s">
        <v>82</v>
      </c>
      <c r="C48" s="12">
        <f>C49</f>
        <v>1954.06</v>
      </c>
      <c r="D48" s="70">
        <f>D49</f>
        <v>1954.06</v>
      </c>
    </row>
    <row r="49" spans="1:5" ht="45.75" customHeight="1">
      <c r="A49" s="23" t="s">
        <v>83</v>
      </c>
      <c r="B49" s="24" t="s">
        <v>84</v>
      </c>
      <c r="C49" s="57">
        <f>C50+C51</f>
        <v>1954.06</v>
      </c>
      <c r="D49" s="57">
        <f>D50+D51</f>
        <v>1954.06</v>
      </c>
      <c r="E49" s="25"/>
    </row>
    <row r="50" spans="1:5" ht="84" customHeight="1">
      <c r="A50" s="26" t="s">
        <v>85</v>
      </c>
      <c r="B50" s="22" t="s">
        <v>86</v>
      </c>
      <c r="C50" s="14">
        <v>1145</v>
      </c>
      <c r="D50" s="14">
        <v>1145</v>
      </c>
      <c r="E50" s="25"/>
    </row>
    <row r="51" spans="1:5" s="29" customFormat="1" ht="63.75" customHeight="1">
      <c r="A51" s="26" t="s">
        <v>87</v>
      </c>
      <c r="B51" s="27" t="s">
        <v>88</v>
      </c>
      <c r="C51" s="14">
        <v>809.06</v>
      </c>
      <c r="D51" s="14">
        <v>809.06</v>
      </c>
      <c r="E51" s="28"/>
    </row>
    <row r="52" spans="1:5" ht="116.25" customHeight="1">
      <c r="A52" s="5" t="s">
        <v>89</v>
      </c>
      <c r="B52" s="19" t="s">
        <v>90</v>
      </c>
      <c r="C52" s="12">
        <f>SUM(C54)</f>
        <v>186.61</v>
      </c>
      <c r="D52" s="12">
        <f>SUM(D54)</f>
        <v>180.83</v>
      </c>
    </row>
    <row r="53" spans="1:5" ht="108" customHeight="1">
      <c r="A53" s="72" t="s">
        <v>91</v>
      </c>
      <c r="B53" s="24" t="s">
        <v>92</v>
      </c>
      <c r="C53" s="12">
        <f>C54</f>
        <v>186.61</v>
      </c>
      <c r="D53" s="12">
        <f>D54</f>
        <v>180.83</v>
      </c>
    </row>
    <row r="54" spans="1:5" ht="101.25" customHeight="1">
      <c r="A54" s="7" t="s">
        <v>93</v>
      </c>
      <c r="B54" s="18" t="s">
        <v>94</v>
      </c>
      <c r="C54" s="13">
        <v>186.61</v>
      </c>
      <c r="D54" s="13">
        <v>180.83</v>
      </c>
    </row>
    <row r="55" spans="1:5" ht="15.75" hidden="1" customHeight="1">
      <c r="A55" s="58" t="s">
        <v>95</v>
      </c>
      <c r="B55" s="59" t="s">
        <v>96</v>
      </c>
      <c r="C55" s="45">
        <f>C56+C59</f>
        <v>0</v>
      </c>
      <c r="D55" s="45">
        <f>D56+D59</f>
        <v>0</v>
      </c>
    </row>
    <row r="56" spans="1:5" ht="15.75" hidden="1" customHeight="1">
      <c r="A56" s="58" t="s">
        <v>97</v>
      </c>
      <c r="B56" s="59" t="s">
        <v>98</v>
      </c>
      <c r="C56" s="45">
        <f>C57</f>
        <v>0</v>
      </c>
      <c r="D56" s="45">
        <f>D57</f>
        <v>0</v>
      </c>
    </row>
    <row r="57" spans="1:5" ht="15.75" hidden="1" customHeight="1">
      <c r="A57" s="60" t="s">
        <v>99</v>
      </c>
      <c r="B57" s="61" t="s">
        <v>100</v>
      </c>
      <c r="C57" s="46">
        <f>C58</f>
        <v>0</v>
      </c>
      <c r="D57" s="46">
        <f>D58</f>
        <v>0</v>
      </c>
    </row>
    <row r="58" spans="1:5" ht="33" hidden="1" customHeight="1">
      <c r="A58" s="62" t="s">
        <v>101</v>
      </c>
      <c r="B58" s="62" t="s">
        <v>102</v>
      </c>
      <c r="C58" s="46">
        <v>0</v>
      </c>
      <c r="D58" s="46">
        <v>0</v>
      </c>
    </row>
    <row r="59" spans="1:5" s="21" customFormat="1" ht="15.75" hidden="1" customHeight="1">
      <c r="A59" s="63" t="s">
        <v>103</v>
      </c>
      <c r="B59" s="64" t="s">
        <v>104</v>
      </c>
      <c r="C59" s="47">
        <f>C60</f>
        <v>0</v>
      </c>
      <c r="D59" s="47">
        <f>D60</f>
        <v>0</v>
      </c>
    </row>
    <row r="60" spans="1:5" s="21" customFormat="1" ht="15.75" hidden="1" customHeight="1">
      <c r="A60" s="65" t="s">
        <v>105</v>
      </c>
      <c r="B60" s="66" t="s">
        <v>106</v>
      </c>
      <c r="C60" s="48">
        <f>C61</f>
        <v>0</v>
      </c>
      <c r="D60" s="48">
        <f>D61</f>
        <v>0</v>
      </c>
    </row>
    <row r="61" spans="1:5" s="21" customFormat="1" ht="33" hidden="1" customHeight="1">
      <c r="A61" s="66" t="s">
        <v>107</v>
      </c>
      <c r="B61" s="66" t="s">
        <v>108</v>
      </c>
      <c r="C61" s="48">
        <v>0</v>
      </c>
      <c r="D61" s="48">
        <v>0</v>
      </c>
    </row>
    <row r="62" spans="1:5" s="21" customFormat="1" ht="33" hidden="1" customHeight="1">
      <c r="A62" s="64" t="s">
        <v>167</v>
      </c>
      <c r="B62" s="64" t="s">
        <v>166</v>
      </c>
      <c r="C62" s="47">
        <f t="shared" ref="C62:D64" si="1">C63</f>
        <v>0</v>
      </c>
      <c r="D62" s="47">
        <f t="shared" si="1"/>
        <v>0</v>
      </c>
    </row>
    <row r="63" spans="1:5" s="21" customFormat="1" ht="57.75" hidden="1" customHeight="1">
      <c r="A63" s="64" t="s">
        <v>164</v>
      </c>
      <c r="B63" s="67" t="s">
        <v>165</v>
      </c>
      <c r="C63" s="47">
        <f t="shared" si="1"/>
        <v>0</v>
      </c>
      <c r="D63" s="47">
        <f t="shared" si="1"/>
        <v>0</v>
      </c>
    </row>
    <row r="64" spans="1:5" s="21" customFormat="1" ht="63.75" hidden="1" customHeight="1">
      <c r="A64" s="64" t="s">
        <v>161</v>
      </c>
      <c r="B64" s="67" t="s">
        <v>162</v>
      </c>
      <c r="C64" s="47">
        <f t="shared" si="1"/>
        <v>0</v>
      </c>
      <c r="D64" s="47">
        <f t="shared" si="1"/>
        <v>0</v>
      </c>
    </row>
    <row r="65" spans="1:4" s="21" customFormat="1" ht="63.75" hidden="1" customHeight="1">
      <c r="A65" s="68" t="s">
        <v>160</v>
      </c>
      <c r="B65" s="68" t="s">
        <v>163</v>
      </c>
      <c r="C65" s="48">
        <v>0</v>
      </c>
      <c r="D65" s="48">
        <v>0</v>
      </c>
    </row>
    <row r="66" spans="1:4" ht="15.75">
      <c r="A66" s="5" t="s">
        <v>109</v>
      </c>
      <c r="B66" s="17" t="s">
        <v>110</v>
      </c>
      <c r="C66" s="12">
        <f>C67</f>
        <v>9356.2800000000007</v>
      </c>
      <c r="D66" s="12">
        <f>D67</f>
        <v>2716.09</v>
      </c>
    </row>
    <row r="67" spans="1:4" ht="34.5" customHeight="1">
      <c r="A67" s="5" t="s">
        <v>111</v>
      </c>
      <c r="B67" s="19" t="s">
        <v>112</v>
      </c>
      <c r="C67" s="12">
        <f>C69+C70+C71+C68</f>
        <v>9356.2800000000007</v>
      </c>
      <c r="D67" s="12">
        <f>D69+D70+D71+D68</f>
        <v>2716.09</v>
      </c>
    </row>
    <row r="68" spans="1:4" s="21" customFormat="1" ht="34.5" customHeight="1">
      <c r="A68" s="136" t="s">
        <v>191</v>
      </c>
      <c r="B68" s="137" t="s">
        <v>192</v>
      </c>
      <c r="C68" s="12">
        <f ca="1">'Прил6 Безвозм'!C21</f>
        <v>1997.2</v>
      </c>
      <c r="D68" s="12">
        <f ca="1">'Прил6 Безвозм'!D21</f>
        <v>0</v>
      </c>
    </row>
    <row r="69" spans="1:4" s="21" customFormat="1" ht="34.5" customHeight="1">
      <c r="A69" s="5" t="s">
        <v>113</v>
      </c>
      <c r="B69" s="213" t="s">
        <v>114</v>
      </c>
      <c r="C69" s="12">
        <f ca="1">'Прил6 Безвозм'!C24</f>
        <v>4837.16</v>
      </c>
      <c r="D69" s="12">
        <f ca="1">'Прил6 Безвозм'!D24</f>
        <v>176.87</v>
      </c>
    </row>
    <row r="70" spans="1:4" s="21" customFormat="1" ht="34.5" customHeight="1">
      <c r="A70" s="5" t="s">
        <v>123</v>
      </c>
      <c r="B70" s="196" t="s">
        <v>124</v>
      </c>
      <c r="C70" s="12">
        <f ca="1">'Прил6 Безвозм'!C40</f>
        <v>203.42000000000002</v>
      </c>
      <c r="D70" s="12">
        <f ca="1">'Прил6 Безвозм'!D40</f>
        <v>220.72</v>
      </c>
    </row>
    <row r="71" spans="1:4" ht="15.75">
      <c r="A71" s="5" t="s">
        <v>131</v>
      </c>
      <c r="B71" s="19" t="s">
        <v>132</v>
      </c>
      <c r="C71" s="12">
        <f ca="1">'Прил6 Безвозм'!C45</f>
        <v>2318.5</v>
      </c>
      <c r="D71" s="12">
        <f ca="1">'Прил6 Безвозм'!D45</f>
        <v>2318.5</v>
      </c>
    </row>
    <row r="72" spans="1:4" ht="15.75">
      <c r="A72" s="7"/>
      <c r="B72" s="5" t="s">
        <v>144</v>
      </c>
      <c r="C72" s="12">
        <f>SUM(C19+C66)</f>
        <v>22667.489999999998</v>
      </c>
      <c r="D72" s="12">
        <f>SUM(D19+D66)</f>
        <v>16155.2</v>
      </c>
    </row>
    <row r="75" spans="1:4" ht="15">
      <c r="B75" s="31"/>
      <c r="C75" s="32"/>
    </row>
    <row r="76" spans="1:4" ht="15">
      <c r="B76" s="33"/>
      <c r="C76" s="32"/>
    </row>
    <row r="77" spans="1:4" ht="15">
      <c r="B77" s="34"/>
      <c r="C77" s="35"/>
    </row>
    <row r="78" spans="1:4" ht="15">
      <c r="B78" s="34"/>
      <c r="C78" s="35"/>
    </row>
    <row r="79" spans="1:4" ht="15">
      <c r="B79" s="34"/>
      <c r="C79" s="35"/>
    </row>
    <row r="80" spans="1:4" ht="15">
      <c r="B80" s="36"/>
      <c r="C80" s="37"/>
    </row>
    <row r="81" spans="1:7" ht="15">
      <c r="B81" s="31"/>
      <c r="C81" s="32"/>
    </row>
    <row r="82" spans="1:7" ht="15">
      <c r="B82" s="34"/>
      <c r="C82" s="37"/>
    </row>
    <row r="83" spans="1:7" ht="15">
      <c r="B83" s="34"/>
      <c r="C83" s="37"/>
    </row>
    <row r="84" spans="1:7" ht="15">
      <c r="B84" s="36"/>
      <c r="C84" s="37"/>
    </row>
    <row r="85" spans="1:7" ht="15">
      <c r="B85" s="36"/>
      <c r="C85" s="38"/>
    </row>
    <row r="86" spans="1:7">
      <c r="B86" s="39"/>
    </row>
    <row r="87" spans="1:7">
      <c r="B87" s="39"/>
    </row>
    <row r="88" spans="1:7" s="29" customFormat="1">
      <c r="A88"/>
      <c r="B88" s="39"/>
      <c r="D88"/>
      <c r="E88"/>
      <c r="F88"/>
      <c r="G88"/>
    </row>
    <row r="89" spans="1:7" s="29" customFormat="1">
      <c r="A89"/>
      <c r="B89" s="39"/>
      <c r="D89"/>
      <c r="E89"/>
      <c r="F89"/>
      <c r="G89"/>
    </row>
  </sheetData>
  <mergeCells count="15">
    <mergeCell ref="A14:D14"/>
    <mergeCell ref="A16:A17"/>
    <mergeCell ref="B16:B17"/>
    <mergeCell ref="C16:D16"/>
    <mergeCell ref="B7:D7"/>
    <mergeCell ref="A11:D11"/>
    <mergeCell ref="A12:D12"/>
    <mergeCell ref="A13:D13"/>
    <mergeCell ref="C9:D9"/>
    <mergeCell ref="B6:D6"/>
    <mergeCell ref="B2:D2"/>
    <mergeCell ref="B3:D3"/>
    <mergeCell ref="B4:D4"/>
    <mergeCell ref="B5:D5"/>
    <mergeCell ref="C1:D1"/>
  </mergeCells>
  <phoneticPr fontId="24" type="noConversion"/>
  <printOptions horizontalCentered="1"/>
  <pageMargins left="0.98425196850393704" right="0.39370078740157483" top="0.27" bottom="0.26" header="0.16" footer="0.11811023622047245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1"/>
  <sheetViews>
    <sheetView zoomScaleNormal="100" workbookViewId="0">
      <selection activeCell="I14" sqref="I14"/>
    </sheetView>
  </sheetViews>
  <sheetFormatPr defaultRowHeight="12.75"/>
  <cols>
    <col min="1" max="1" width="28.85546875" style="98" customWidth="1"/>
    <col min="2" max="2" width="41.28515625" style="98" customWidth="1"/>
    <col min="3" max="3" width="18.140625" style="98" customWidth="1"/>
    <col min="4" max="16384" width="9.140625" style="98"/>
  </cols>
  <sheetData>
    <row r="1" spans="1:3" ht="15.75">
      <c r="A1" s="4"/>
      <c r="B1" s="218" t="s">
        <v>145</v>
      </c>
      <c r="C1" s="218"/>
    </row>
    <row r="2" spans="1:3" ht="15.75">
      <c r="A2" s="218" t="s">
        <v>1</v>
      </c>
      <c r="B2" s="219"/>
      <c r="C2" s="219"/>
    </row>
    <row r="3" spans="1:3" ht="15.75">
      <c r="A3" s="218" t="s">
        <v>2</v>
      </c>
      <c r="B3" s="219"/>
      <c r="C3" s="219"/>
    </row>
    <row r="4" spans="1:3" ht="15.75">
      <c r="A4" s="218" t="s">
        <v>3</v>
      </c>
      <c r="B4" s="219"/>
      <c r="C4" s="219"/>
    </row>
    <row r="5" spans="1:3" ht="15.75">
      <c r="A5" s="218" t="s">
        <v>4</v>
      </c>
      <c r="B5" s="219"/>
      <c r="C5" s="219"/>
    </row>
    <row r="6" spans="1:3" ht="15.75">
      <c r="A6" s="218" t="s">
        <v>5</v>
      </c>
      <c r="B6" s="219"/>
      <c r="C6" s="219"/>
    </row>
    <row r="7" spans="1:3" ht="15.75">
      <c r="A7" s="220" t="s">
        <v>223</v>
      </c>
      <c r="B7" s="221"/>
      <c r="C7" s="221"/>
    </row>
    <row r="8" spans="1:3" ht="15.75">
      <c r="A8" s="42"/>
      <c r="B8" s="89"/>
      <c r="C8" s="89" t="s">
        <v>222</v>
      </c>
    </row>
    <row r="9" spans="1:3" ht="15.75">
      <c r="A9" s="42"/>
      <c r="B9" s="225" t="s">
        <v>252</v>
      </c>
      <c r="C9" s="225"/>
    </row>
    <row r="10" spans="1:3" ht="15.75">
      <c r="A10" s="40"/>
      <c r="B10" s="105"/>
      <c r="C10" s="105"/>
    </row>
    <row r="11" spans="1:3" ht="15.75">
      <c r="A11" s="40"/>
      <c r="B11" s="42"/>
      <c r="C11" s="42"/>
    </row>
    <row r="12" spans="1:3" ht="15.75">
      <c r="A12" s="233" t="s">
        <v>110</v>
      </c>
      <c r="B12" s="234"/>
      <c r="C12" s="234"/>
    </row>
    <row r="13" spans="1:3" ht="15.75">
      <c r="A13" s="233" t="s">
        <v>220</v>
      </c>
      <c r="B13" s="234"/>
      <c r="C13" s="234"/>
    </row>
    <row r="14" spans="1:3" ht="15.75">
      <c r="A14" s="41"/>
      <c r="B14" s="40"/>
      <c r="C14" s="40"/>
    </row>
    <row r="15" spans="1:3" ht="15.75">
      <c r="A15" s="99" t="s">
        <v>146</v>
      </c>
      <c r="B15" s="235" t="s">
        <v>29</v>
      </c>
      <c r="C15" s="100" t="s">
        <v>147</v>
      </c>
    </row>
    <row r="16" spans="1:3" ht="15.75">
      <c r="A16" s="101" t="s">
        <v>148</v>
      </c>
      <c r="B16" s="236"/>
      <c r="C16" s="102" t="s">
        <v>149</v>
      </c>
    </row>
    <row r="17" spans="1:6" ht="15.75">
      <c r="A17" s="103">
        <v>1</v>
      </c>
      <c r="B17" s="103">
        <v>2</v>
      </c>
      <c r="C17" s="103">
        <v>3</v>
      </c>
    </row>
    <row r="18" spans="1:6" ht="30" customHeight="1">
      <c r="A18" s="91" t="s">
        <v>109</v>
      </c>
      <c r="B18" s="104" t="s">
        <v>110</v>
      </c>
      <c r="C18" s="93">
        <f>C19+C48</f>
        <v>14247.759999999998</v>
      </c>
    </row>
    <row r="19" spans="1:6" ht="51" customHeight="1">
      <c r="A19" s="91" t="s">
        <v>111</v>
      </c>
      <c r="B19" s="92" t="s">
        <v>112</v>
      </c>
      <c r="C19" s="93">
        <f>C23+C38+C43+C20</f>
        <v>14215.529999999999</v>
      </c>
    </row>
    <row r="20" spans="1:6" s="110" customFormat="1" ht="37.5" customHeight="1">
      <c r="A20" s="136" t="s">
        <v>191</v>
      </c>
      <c r="B20" s="137" t="s">
        <v>192</v>
      </c>
      <c r="C20" s="93">
        <f>C21</f>
        <v>1837.8</v>
      </c>
    </row>
    <row r="21" spans="1:6" s="110" customFormat="1" ht="72" customHeight="1">
      <c r="A21" s="24" t="s">
        <v>193</v>
      </c>
      <c r="B21" s="24" t="s">
        <v>194</v>
      </c>
      <c r="C21" s="93">
        <f>C22</f>
        <v>1837.8</v>
      </c>
    </row>
    <row r="22" spans="1:6" s="110" customFormat="1" ht="66" customHeight="1">
      <c r="A22" s="15" t="s">
        <v>195</v>
      </c>
      <c r="B22" s="139" t="s">
        <v>196</v>
      </c>
      <c r="C22" s="97">
        <v>1837.8</v>
      </c>
    </row>
    <row r="23" spans="1:6" s="110" customFormat="1" ht="51.75" customHeight="1">
      <c r="A23" s="91" t="s">
        <v>113</v>
      </c>
      <c r="B23" s="180" t="s">
        <v>114</v>
      </c>
      <c r="C23" s="93">
        <f>C24+C26+C28+C30</f>
        <v>4411.1499999999996</v>
      </c>
    </row>
    <row r="24" spans="1:6" s="110" customFormat="1" ht="131.25" hidden="1" customHeight="1">
      <c r="A24" s="181" t="s">
        <v>115</v>
      </c>
      <c r="B24" s="182" t="s">
        <v>116</v>
      </c>
      <c r="C24" s="183">
        <f>C25</f>
        <v>0</v>
      </c>
    </row>
    <row r="25" spans="1:6" s="110" customFormat="1" ht="126.75" hidden="1" customHeight="1">
      <c r="A25" s="184" t="s">
        <v>117</v>
      </c>
      <c r="B25" s="185" t="s">
        <v>118</v>
      </c>
      <c r="C25" s="186"/>
      <c r="F25" s="116"/>
    </row>
    <row r="26" spans="1:6" s="110" customFormat="1" ht="171.75" hidden="1" customHeight="1">
      <c r="A26" s="187" t="s">
        <v>170</v>
      </c>
      <c r="B26" s="188" t="s">
        <v>169</v>
      </c>
      <c r="C26" s="183">
        <f>C27</f>
        <v>0</v>
      </c>
      <c r="F26" s="116"/>
    </row>
    <row r="27" spans="1:6" s="110" customFormat="1" ht="165.75" hidden="1" customHeight="1">
      <c r="A27" s="189" t="s">
        <v>171</v>
      </c>
      <c r="B27" s="190" t="s">
        <v>168</v>
      </c>
      <c r="C27" s="186"/>
      <c r="F27" s="116"/>
    </row>
    <row r="28" spans="1:6" s="110" customFormat="1" ht="157.5" hidden="1">
      <c r="A28" s="191" t="s">
        <v>159</v>
      </c>
      <c r="B28" s="192" t="s">
        <v>173</v>
      </c>
      <c r="C28" s="183">
        <f>C29</f>
        <v>0</v>
      </c>
      <c r="F28" s="116"/>
    </row>
    <row r="29" spans="1:6" s="110" customFormat="1" ht="147" hidden="1" customHeight="1">
      <c r="A29" s="157" t="s">
        <v>158</v>
      </c>
      <c r="B29" s="166" t="s">
        <v>172</v>
      </c>
      <c r="C29" s="193"/>
      <c r="F29" s="116"/>
    </row>
    <row r="30" spans="1:6" s="110" customFormat="1" ht="21.75" customHeight="1">
      <c r="A30" s="91" t="s">
        <v>119</v>
      </c>
      <c r="B30" s="94" t="s">
        <v>120</v>
      </c>
      <c r="C30" s="93">
        <f>C31</f>
        <v>4411.1499999999996</v>
      </c>
    </row>
    <row r="31" spans="1:6" s="110" customFormat="1" ht="31.5">
      <c r="A31" s="91" t="s">
        <v>121</v>
      </c>
      <c r="B31" s="94" t="s">
        <v>122</v>
      </c>
      <c r="C31" s="93">
        <f>C32+C33+C34+C35+C36+C37</f>
        <v>4411.1499999999996</v>
      </c>
    </row>
    <row r="32" spans="1:6" s="110" customFormat="1" ht="141.75">
      <c r="A32" s="184" t="s">
        <v>121</v>
      </c>
      <c r="B32" s="157" t="s">
        <v>207</v>
      </c>
      <c r="C32" s="186">
        <v>1020.4</v>
      </c>
    </row>
    <row r="33" spans="1:5" s="110" customFormat="1" ht="63">
      <c r="A33" s="194" t="s">
        <v>121</v>
      </c>
      <c r="B33" s="165" t="s">
        <v>212</v>
      </c>
      <c r="C33" s="195">
        <v>279.95</v>
      </c>
    </row>
    <row r="34" spans="1:5" s="110" customFormat="1" ht="186" customHeight="1">
      <c r="A34" s="7" t="s">
        <v>157</v>
      </c>
      <c r="B34" s="152" t="s">
        <v>209</v>
      </c>
      <c r="C34" s="186">
        <v>2500</v>
      </c>
    </row>
    <row r="35" spans="1:5" s="110" customFormat="1" ht="102.75" hidden="1" customHeight="1">
      <c r="A35" s="184" t="s">
        <v>121</v>
      </c>
      <c r="B35" s="166" t="s">
        <v>210</v>
      </c>
      <c r="C35" s="186"/>
    </row>
    <row r="36" spans="1:5" s="110" customFormat="1" ht="89.25" hidden="1" customHeight="1">
      <c r="A36" s="184" t="s">
        <v>121</v>
      </c>
      <c r="B36" s="166" t="s">
        <v>213</v>
      </c>
      <c r="C36" s="186"/>
    </row>
    <row r="37" spans="1:5" s="110" customFormat="1" ht="86.25" customHeight="1">
      <c r="A37" s="184" t="s">
        <v>121</v>
      </c>
      <c r="B37" s="166" t="s">
        <v>214</v>
      </c>
      <c r="C37" s="186">
        <v>610.79999999999995</v>
      </c>
    </row>
    <row r="38" spans="1:5" s="110" customFormat="1" ht="31.5">
      <c r="A38" s="91" t="s">
        <v>123</v>
      </c>
      <c r="B38" s="196" t="s">
        <v>124</v>
      </c>
      <c r="C38" s="93">
        <f>C39+C41</f>
        <v>186.52</v>
      </c>
    </row>
    <row r="39" spans="1:5" s="110" customFormat="1" ht="63" customHeight="1">
      <c r="A39" s="91" t="s">
        <v>125</v>
      </c>
      <c r="B39" s="92" t="s">
        <v>126</v>
      </c>
      <c r="C39" s="93">
        <f>C40</f>
        <v>3.52</v>
      </c>
    </row>
    <row r="40" spans="1:5" s="110" customFormat="1" ht="63" customHeight="1">
      <c r="A40" s="95" t="s">
        <v>127</v>
      </c>
      <c r="B40" s="163" t="s">
        <v>128</v>
      </c>
      <c r="C40" s="97">
        <v>3.52</v>
      </c>
      <c r="E40" s="116"/>
    </row>
    <row r="41" spans="1:5" s="110" customFormat="1" ht="65.25" customHeight="1">
      <c r="A41" s="197" t="s">
        <v>129</v>
      </c>
      <c r="B41" s="137" t="s">
        <v>211</v>
      </c>
      <c r="C41" s="93">
        <f>C42</f>
        <v>183</v>
      </c>
    </row>
    <row r="42" spans="1:5" s="110" customFormat="1" ht="92.25" customHeight="1">
      <c r="A42" s="198" t="s">
        <v>130</v>
      </c>
      <c r="B42" s="161" t="s">
        <v>208</v>
      </c>
      <c r="C42" s="97">
        <v>183</v>
      </c>
    </row>
    <row r="43" spans="1:5" ht="15.75">
      <c r="A43" s="91" t="s">
        <v>131</v>
      </c>
      <c r="B43" s="92" t="s">
        <v>132</v>
      </c>
      <c r="C43" s="93">
        <f>C46+C44</f>
        <v>7780.06</v>
      </c>
    </row>
    <row r="44" spans="1:5" s="110" customFormat="1" ht="94.5" hidden="1">
      <c r="A44" s="199" t="s">
        <v>133</v>
      </c>
      <c r="B44" s="200" t="s">
        <v>134</v>
      </c>
      <c r="C44" s="201">
        <f>C45</f>
        <v>0</v>
      </c>
    </row>
    <row r="45" spans="1:5" s="110" customFormat="1" ht="94.5" hidden="1">
      <c r="A45" s="202" t="s">
        <v>135</v>
      </c>
      <c r="B45" s="203" t="s">
        <v>136</v>
      </c>
      <c r="C45" s="195"/>
    </row>
    <row r="46" spans="1:5" ht="31.5">
      <c r="A46" s="91" t="s">
        <v>137</v>
      </c>
      <c r="B46" s="94" t="s">
        <v>138</v>
      </c>
      <c r="C46" s="93">
        <f>C47</f>
        <v>7780.06</v>
      </c>
    </row>
    <row r="47" spans="1:5" ht="47.25">
      <c r="A47" s="95" t="s">
        <v>139</v>
      </c>
      <c r="B47" s="96" t="s">
        <v>140</v>
      </c>
      <c r="C47" s="97">
        <f>2318.5+5461.56</f>
        <v>7780.06</v>
      </c>
    </row>
    <row r="48" spans="1:5" s="110" customFormat="1" ht="94.5">
      <c r="A48" s="204" t="s">
        <v>141</v>
      </c>
      <c r="B48" s="205" t="s">
        <v>151</v>
      </c>
      <c r="C48" s="206">
        <f>C49</f>
        <v>32.229999999999997</v>
      </c>
    </row>
    <row r="49" spans="1:3" s="110" customFormat="1" ht="157.5">
      <c r="A49" s="204" t="s">
        <v>142</v>
      </c>
      <c r="B49" s="207" t="s">
        <v>152</v>
      </c>
      <c r="C49" s="208">
        <f>C50</f>
        <v>32.229999999999997</v>
      </c>
    </row>
    <row r="50" spans="1:3" s="110" customFormat="1" ht="141.75">
      <c r="A50" s="204" t="s">
        <v>153</v>
      </c>
      <c r="B50" s="207" t="s">
        <v>154</v>
      </c>
      <c r="C50" s="206">
        <f>C51</f>
        <v>32.229999999999997</v>
      </c>
    </row>
    <row r="51" spans="1:3" s="110" customFormat="1" ht="94.5">
      <c r="A51" s="209" t="s">
        <v>155</v>
      </c>
      <c r="B51" s="171" t="s">
        <v>143</v>
      </c>
      <c r="C51" s="208">
        <v>32.229999999999997</v>
      </c>
    </row>
  </sheetData>
  <mergeCells count="11">
    <mergeCell ref="A6:C6"/>
    <mergeCell ref="A7:C7"/>
    <mergeCell ref="A12:C12"/>
    <mergeCell ref="A13:C13"/>
    <mergeCell ref="B15:B16"/>
    <mergeCell ref="B1:C1"/>
    <mergeCell ref="B9:C9"/>
    <mergeCell ref="A2:C2"/>
    <mergeCell ref="A3:C3"/>
    <mergeCell ref="A4:C4"/>
    <mergeCell ref="A5:C5"/>
  </mergeCells>
  <phoneticPr fontId="24" type="noConversion"/>
  <printOptions horizontalCentered="1"/>
  <pageMargins left="0.98425196850393704" right="0.39370078740157483" top="0.47244094488188981" bottom="0.86614173228346458" header="0.31496062992125984" footer="0.31496062992125984"/>
  <pageSetup paperSize="9" fitToHeight="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F53"/>
  <sheetViews>
    <sheetView topLeftCell="A35" workbookViewId="0">
      <selection activeCell="F11" sqref="F11"/>
    </sheetView>
  </sheetViews>
  <sheetFormatPr defaultRowHeight="12.75"/>
  <cols>
    <col min="1" max="1" width="28.85546875" style="98" customWidth="1"/>
    <col min="2" max="2" width="41.28515625" style="98" customWidth="1"/>
    <col min="3" max="3" width="11.7109375" style="98" customWidth="1"/>
    <col min="4" max="4" width="10.85546875" style="98" customWidth="1"/>
    <col min="5" max="16384" width="9.140625" style="98"/>
  </cols>
  <sheetData>
    <row r="1" spans="1:4" ht="15.75">
      <c r="A1" s="40"/>
      <c r="B1" s="4"/>
      <c r="C1" s="218" t="s">
        <v>182</v>
      </c>
      <c r="D1" s="218"/>
    </row>
    <row r="2" spans="1:4" ht="15.75">
      <c r="A2" s="40"/>
      <c r="B2" s="218" t="s">
        <v>1</v>
      </c>
      <c r="C2" s="219"/>
      <c r="D2" s="219"/>
    </row>
    <row r="3" spans="1:4" ht="15.75">
      <c r="A3" s="40"/>
      <c r="B3" s="218" t="s">
        <v>2</v>
      </c>
      <c r="C3" s="219"/>
      <c r="D3" s="219"/>
    </row>
    <row r="4" spans="1:4" ht="15.75">
      <c r="A4" s="40"/>
      <c r="B4" s="218" t="s">
        <v>3</v>
      </c>
      <c r="C4" s="219"/>
      <c r="D4" s="219"/>
    </row>
    <row r="5" spans="1:4" ht="15.75">
      <c r="A5" s="40"/>
      <c r="B5" s="218" t="s">
        <v>4</v>
      </c>
      <c r="C5" s="219"/>
      <c r="D5" s="219"/>
    </row>
    <row r="6" spans="1:4" ht="15.75">
      <c r="A6" s="40"/>
      <c r="B6" s="218" t="s">
        <v>5</v>
      </c>
      <c r="C6" s="219"/>
      <c r="D6" s="219"/>
    </row>
    <row r="7" spans="1:4" ht="15.75">
      <c r="A7" s="40"/>
      <c r="B7" s="220" t="s">
        <v>223</v>
      </c>
      <c r="C7" s="221"/>
      <c r="D7" s="221"/>
    </row>
    <row r="8" spans="1:4" ht="15.75">
      <c r="A8" s="40"/>
      <c r="B8" s="42"/>
      <c r="C8" s="89"/>
      <c r="D8" s="89" t="s">
        <v>222</v>
      </c>
    </row>
    <row r="9" spans="1:4" ht="15.75">
      <c r="A9" s="40"/>
      <c r="B9" s="225" t="s">
        <v>252</v>
      </c>
      <c r="C9" s="225"/>
      <c r="D9" s="225"/>
    </row>
    <row r="10" spans="1:4" ht="15.75">
      <c r="A10" s="40"/>
      <c r="C10" s="89"/>
    </row>
    <row r="11" spans="1:4" ht="15.75">
      <c r="A11" s="40"/>
      <c r="B11" s="90"/>
      <c r="C11" s="90"/>
    </row>
    <row r="12" spans="1:4" ht="15.75">
      <c r="A12" s="233" t="s">
        <v>110</v>
      </c>
      <c r="B12" s="234"/>
      <c r="C12" s="234"/>
    </row>
    <row r="13" spans="1:4" ht="15.75">
      <c r="A13" s="233" t="s">
        <v>219</v>
      </c>
      <c r="B13" s="234"/>
      <c r="C13" s="234"/>
    </row>
    <row r="14" spans="1:4" ht="15.75">
      <c r="A14" s="41"/>
      <c r="B14" s="40"/>
      <c r="C14" s="40"/>
    </row>
    <row r="15" spans="1:4" ht="15.75">
      <c r="A15" s="237" t="s">
        <v>183</v>
      </c>
      <c r="B15" s="235" t="s">
        <v>29</v>
      </c>
      <c r="C15" s="241" t="s">
        <v>147</v>
      </c>
      <c r="D15" s="242"/>
    </row>
    <row r="16" spans="1:4" ht="15.75">
      <c r="A16" s="238"/>
      <c r="B16" s="240"/>
      <c r="C16" s="243" t="s">
        <v>149</v>
      </c>
      <c r="D16" s="244"/>
    </row>
    <row r="17" spans="1:6" ht="15.75">
      <c r="A17" s="239"/>
      <c r="B17" s="236"/>
      <c r="C17" s="69" t="s">
        <v>215</v>
      </c>
      <c r="D17" s="69" t="s">
        <v>218</v>
      </c>
    </row>
    <row r="18" spans="1:6" ht="15.75">
      <c r="A18" s="103">
        <v>1</v>
      </c>
      <c r="B18" s="103">
        <v>2</v>
      </c>
      <c r="C18" s="103">
        <v>3</v>
      </c>
      <c r="D18" s="103">
        <v>4</v>
      </c>
    </row>
    <row r="19" spans="1:6" ht="30" customHeight="1">
      <c r="A19" s="91" t="s">
        <v>109</v>
      </c>
      <c r="B19" s="104" t="s">
        <v>110</v>
      </c>
      <c r="C19" s="93">
        <f>C20+C50</f>
        <v>9356.2800000000007</v>
      </c>
      <c r="D19" s="93">
        <f>D20+D50</f>
        <v>2716.09</v>
      </c>
    </row>
    <row r="20" spans="1:6" ht="51" customHeight="1">
      <c r="A20" s="91" t="s">
        <v>111</v>
      </c>
      <c r="B20" s="92" t="s">
        <v>112</v>
      </c>
      <c r="C20" s="93">
        <f>C24+C40+C45+C21</f>
        <v>9356.2800000000007</v>
      </c>
      <c r="D20" s="93">
        <f>D24+D40+D45+D21</f>
        <v>2716.09</v>
      </c>
    </row>
    <row r="21" spans="1:6" s="110" customFormat="1" ht="31.5" customHeight="1">
      <c r="A21" s="136" t="s">
        <v>191</v>
      </c>
      <c r="B21" s="137" t="s">
        <v>192</v>
      </c>
      <c r="C21" s="93">
        <f>C22</f>
        <v>1997.2</v>
      </c>
      <c r="D21" s="93">
        <f>D22</f>
        <v>0</v>
      </c>
    </row>
    <row r="22" spans="1:6" s="110" customFormat="1" ht="64.5" customHeight="1">
      <c r="A22" s="24" t="s">
        <v>193</v>
      </c>
      <c r="B22" s="24" t="s">
        <v>194</v>
      </c>
      <c r="C22" s="93">
        <f>C23</f>
        <v>1997.2</v>
      </c>
      <c r="D22" s="93">
        <f>D23</f>
        <v>0</v>
      </c>
    </row>
    <row r="23" spans="1:6" s="110" customFormat="1" ht="65.25" customHeight="1">
      <c r="A23" s="138" t="s">
        <v>195</v>
      </c>
      <c r="B23" s="139" t="s">
        <v>196</v>
      </c>
      <c r="C23" s="97">
        <v>1997.2</v>
      </c>
      <c r="D23" s="97">
        <v>0</v>
      </c>
    </row>
    <row r="24" spans="1:6" s="110" customFormat="1" ht="51.75" customHeight="1">
      <c r="A24" s="91" t="s">
        <v>113</v>
      </c>
      <c r="B24" s="180" t="s">
        <v>114</v>
      </c>
      <c r="C24" s="93">
        <f>C29+C25+C27</f>
        <v>4837.16</v>
      </c>
      <c r="D24" s="93">
        <f>D29+D25+D27</f>
        <v>176.87</v>
      </c>
    </row>
    <row r="25" spans="1:6" s="110" customFormat="1" ht="131.25" customHeight="1">
      <c r="A25" s="181" t="s">
        <v>115</v>
      </c>
      <c r="B25" s="182" t="s">
        <v>116</v>
      </c>
      <c r="C25" s="183">
        <f>C26</f>
        <v>3987.86</v>
      </c>
      <c r="D25" s="183">
        <f>D26</f>
        <v>0</v>
      </c>
    </row>
    <row r="26" spans="1:6" s="110" customFormat="1" ht="126.75" customHeight="1">
      <c r="A26" s="184" t="s">
        <v>117</v>
      </c>
      <c r="B26" s="185" t="s">
        <v>118</v>
      </c>
      <c r="C26" s="186">
        <v>3987.86</v>
      </c>
      <c r="D26" s="186"/>
      <c r="F26" s="116"/>
    </row>
    <row r="27" spans="1:6" s="110" customFormat="1" ht="156.75" hidden="1" customHeight="1">
      <c r="A27" s="117" t="s">
        <v>159</v>
      </c>
      <c r="B27" s="118" t="s">
        <v>180</v>
      </c>
      <c r="C27" s="115">
        <f>C28</f>
        <v>0</v>
      </c>
      <c r="D27" s="115">
        <f>D28</f>
        <v>0</v>
      </c>
      <c r="F27" s="116"/>
    </row>
    <row r="28" spans="1:6" s="110" customFormat="1" ht="158.25" hidden="1" customHeight="1">
      <c r="A28" s="117" t="s">
        <v>158</v>
      </c>
      <c r="B28" s="118" t="s">
        <v>181</v>
      </c>
      <c r="C28" s="119"/>
      <c r="D28" s="119"/>
      <c r="F28" s="116"/>
    </row>
    <row r="29" spans="1:6" s="110" customFormat="1" ht="21.75" customHeight="1">
      <c r="A29" s="91" t="s">
        <v>119</v>
      </c>
      <c r="B29" s="94" t="s">
        <v>120</v>
      </c>
      <c r="C29" s="93">
        <f>C30</f>
        <v>849.3</v>
      </c>
      <c r="D29" s="93">
        <f>D30</f>
        <v>176.87</v>
      </c>
    </row>
    <row r="30" spans="1:6" s="110" customFormat="1" ht="31.5">
      <c r="A30" s="95" t="s">
        <v>121</v>
      </c>
      <c r="B30" s="211" t="s">
        <v>122</v>
      </c>
      <c r="C30" s="97">
        <f>C31+C32+C34+C33+C35+C38+C36+C37+C39</f>
        <v>849.3</v>
      </c>
      <c r="D30" s="97">
        <f>D31+D32+D34+D33+D35+D38+D36+D37+D39</f>
        <v>176.87</v>
      </c>
    </row>
    <row r="31" spans="1:6" s="110" customFormat="1" ht="141.75" hidden="1">
      <c r="A31" s="114" t="s">
        <v>121</v>
      </c>
      <c r="B31" s="117" t="s">
        <v>150</v>
      </c>
      <c r="C31" s="115"/>
      <c r="D31" s="115"/>
    </row>
    <row r="32" spans="1:6" s="110" customFormat="1" ht="110.25" hidden="1">
      <c r="A32" s="120" t="s">
        <v>121</v>
      </c>
      <c r="B32" s="121" t="s">
        <v>184</v>
      </c>
      <c r="C32" s="122"/>
      <c r="D32" s="122"/>
    </row>
    <row r="33" spans="1:5" s="110" customFormat="1" ht="220.5" hidden="1">
      <c r="A33" s="120" t="s">
        <v>121</v>
      </c>
      <c r="B33" s="121" t="s">
        <v>185</v>
      </c>
      <c r="C33" s="122"/>
      <c r="D33" s="122"/>
    </row>
    <row r="34" spans="1:5" s="110" customFormat="1" ht="78.75" hidden="1">
      <c r="A34" s="114" t="s">
        <v>121</v>
      </c>
      <c r="B34" s="123" t="s">
        <v>186</v>
      </c>
      <c r="C34" s="115"/>
      <c r="D34" s="115"/>
    </row>
    <row r="35" spans="1:5" s="110" customFormat="1" ht="63">
      <c r="A35" s="194" t="s">
        <v>121</v>
      </c>
      <c r="B35" s="165" t="s">
        <v>212</v>
      </c>
      <c r="C35" s="195">
        <v>238.5</v>
      </c>
      <c r="D35" s="195">
        <v>176.87</v>
      </c>
    </row>
    <row r="36" spans="1:5" s="110" customFormat="1" ht="78.75" hidden="1">
      <c r="A36" s="114" t="s">
        <v>121</v>
      </c>
      <c r="B36" s="123" t="s">
        <v>187</v>
      </c>
      <c r="C36" s="115"/>
      <c r="D36" s="115"/>
    </row>
    <row r="37" spans="1:5" s="110" customFormat="1" ht="163.5" hidden="1" customHeight="1">
      <c r="A37" s="60" t="s">
        <v>157</v>
      </c>
      <c r="B37" s="124" t="s">
        <v>188</v>
      </c>
      <c r="C37" s="115"/>
      <c r="D37" s="115"/>
    </row>
    <row r="38" spans="1:5" s="110" customFormat="1" ht="90.75" customHeight="1">
      <c r="A38" s="184" t="s">
        <v>121</v>
      </c>
      <c r="B38" s="166" t="s">
        <v>214</v>
      </c>
      <c r="C38" s="186">
        <v>610.79999999999995</v>
      </c>
      <c r="D38" s="186">
        <v>0</v>
      </c>
    </row>
    <row r="39" spans="1:5" s="110" customFormat="1" ht="69" hidden="1" customHeight="1">
      <c r="A39" s="114" t="s">
        <v>121</v>
      </c>
      <c r="B39" s="125" t="s">
        <v>189</v>
      </c>
      <c r="C39" s="115"/>
      <c r="D39" s="115"/>
    </row>
    <row r="40" spans="1:5" s="110" customFormat="1" ht="31.5">
      <c r="A40" s="91" t="s">
        <v>123</v>
      </c>
      <c r="B40" s="196" t="s">
        <v>124</v>
      </c>
      <c r="C40" s="93">
        <f>C41+C43</f>
        <v>203.42000000000002</v>
      </c>
      <c r="D40" s="93">
        <f>D41+D43</f>
        <v>220.72</v>
      </c>
    </row>
    <row r="41" spans="1:5" s="110" customFormat="1" ht="63" customHeight="1">
      <c r="A41" s="91" t="s">
        <v>125</v>
      </c>
      <c r="B41" s="92" t="s">
        <v>126</v>
      </c>
      <c r="C41" s="93">
        <f>C42</f>
        <v>3.52</v>
      </c>
      <c r="D41" s="93">
        <f>D42</f>
        <v>3.52</v>
      </c>
    </row>
    <row r="42" spans="1:5" s="110" customFormat="1" ht="63" customHeight="1">
      <c r="A42" s="95" t="s">
        <v>127</v>
      </c>
      <c r="B42" s="163" t="s">
        <v>128</v>
      </c>
      <c r="C42" s="97">
        <v>3.52</v>
      </c>
      <c r="D42" s="97">
        <v>3.52</v>
      </c>
      <c r="E42" s="116"/>
    </row>
    <row r="43" spans="1:5" s="110" customFormat="1" ht="81" customHeight="1">
      <c r="A43" s="197" t="s">
        <v>129</v>
      </c>
      <c r="B43" s="137" t="s">
        <v>211</v>
      </c>
      <c r="C43" s="93">
        <f>C44</f>
        <v>199.9</v>
      </c>
      <c r="D43" s="93">
        <f>D44</f>
        <v>217.2</v>
      </c>
    </row>
    <row r="44" spans="1:5" s="110" customFormat="1" ht="90" customHeight="1">
      <c r="A44" s="198" t="s">
        <v>130</v>
      </c>
      <c r="B44" s="161" t="s">
        <v>208</v>
      </c>
      <c r="C44" s="97">
        <v>199.9</v>
      </c>
      <c r="D44" s="97">
        <v>217.2</v>
      </c>
    </row>
    <row r="45" spans="1:5" ht="15.75">
      <c r="A45" s="91" t="s">
        <v>131</v>
      </c>
      <c r="B45" s="92" t="s">
        <v>132</v>
      </c>
      <c r="C45" s="93">
        <f>C48+C46</f>
        <v>2318.5</v>
      </c>
      <c r="D45" s="93">
        <f>D48+D46</f>
        <v>2318.5</v>
      </c>
    </row>
    <row r="46" spans="1:5" s="110" customFormat="1" ht="94.5" hidden="1">
      <c r="A46" s="107" t="s">
        <v>133</v>
      </c>
      <c r="B46" s="108" t="s">
        <v>134</v>
      </c>
      <c r="C46" s="109">
        <f>C47</f>
        <v>0</v>
      </c>
      <c r="D46" s="109">
        <f>D47</f>
        <v>0</v>
      </c>
    </row>
    <row r="47" spans="1:5" s="110" customFormat="1" ht="94.5" hidden="1">
      <c r="A47" s="111" t="s">
        <v>135</v>
      </c>
      <c r="B47" s="112" t="s">
        <v>136</v>
      </c>
      <c r="C47" s="113"/>
      <c r="D47" s="113"/>
    </row>
    <row r="48" spans="1:5" ht="31.5">
      <c r="A48" s="91" t="s">
        <v>137</v>
      </c>
      <c r="B48" s="94" t="s">
        <v>138</v>
      </c>
      <c r="C48" s="93">
        <f>C49</f>
        <v>2318.5</v>
      </c>
      <c r="D48" s="93">
        <f>D49</f>
        <v>2318.5</v>
      </c>
    </row>
    <row r="49" spans="1:4" ht="47.25">
      <c r="A49" s="95" t="s">
        <v>139</v>
      </c>
      <c r="B49" s="96" t="s">
        <v>140</v>
      </c>
      <c r="C49" s="97">
        <v>2318.5</v>
      </c>
      <c r="D49" s="97">
        <v>2318.5</v>
      </c>
    </row>
    <row r="50" spans="1:4" s="110" customFormat="1" ht="94.5" hidden="1">
      <c r="A50" s="126" t="s">
        <v>141</v>
      </c>
      <c r="B50" s="127" t="s">
        <v>151</v>
      </c>
      <c r="C50" s="128">
        <f t="shared" ref="C50:D52" si="0">C51</f>
        <v>0</v>
      </c>
      <c r="D50" s="128">
        <f t="shared" si="0"/>
        <v>0</v>
      </c>
    </row>
    <row r="51" spans="1:4" s="110" customFormat="1" ht="157.5" hidden="1">
      <c r="A51" s="126" t="s">
        <v>142</v>
      </c>
      <c r="B51" s="129" t="s">
        <v>152</v>
      </c>
      <c r="C51" s="130">
        <f t="shared" si="0"/>
        <v>0</v>
      </c>
      <c r="D51" s="130">
        <f t="shared" si="0"/>
        <v>0</v>
      </c>
    </row>
    <row r="52" spans="1:4" s="110" customFormat="1" ht="141.75" hidden="1">
      <c r="A52" s="126" t="s">
        <v>153</v>
      </c>
      <c r="B52" s="129" t="s">
        <v>154</v>
      </c>
      <c r="C52" s="128">
        <f t="shared" si="0"/>
        <v>0</v>
      </c>
      <c r="D52" s="128">
        <f t="shared" si="0"/>
        <v>0</v>
      </c>
    </row>
    <row r="53" spans="1:4" s="110" customFormat="1" ht="94.5" hidden="1">
      <c r="A53" s="131" t="s">
        <v>155</v>
      </c>
      <c r="B53" s="132" t="s">
        <v>143</v>
      </c>
      <c r="C53" s="130"/>
      <c r="D53" s="130"/>
    </row>
  </sheetData>
  <mergeCells count="14">
    <mergeCell ref="A15:A17"/>
    <mergeCell ref="B15:B17"/>
    <mergeCell ref="C15:D15"/>
    <mergeCell ref="C16:D16"/>
    <mergeCell ref="B2:D2"/>
    <mergeCell ref="B3:D3"/>
    <mergeCell ref="B4:D4"/>
    <mergeCell ref="B5:D5"/>
    <mergeCell ref="B6:D6"/>
    <mergeCell ref="B7:D7"/>
    <mergeCell ref="A12:C12"/>
    <mergeCell ref="A13:C13"/>
    <mergeCell ref="B9:D9"/>
    <mergeCell ref="C1:D1"/>
  </mergeCells>
  <phoneticPr fontId="24" type="noConversion"/>
  <printOptions horizontalCentered="1"/>
  <pageMargins left="0.98425196850393704" right="0.39370078740157483" top="0.47244094488188981" bottom="0.86614173228346458" header="0.31496062992125984" footer="0.31496062992125984"/>
  <pageSetup paperSize="9" scale="90" fitToHeight="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topLeftCell="A15" zoomScaleNormal="100" workbookViewId="0">
      <selection activeCell="N19" sqref="N19"/>
    </sheetView>
  </sheetViews>
  <sheetFormatPr defaultRowHeight="16.5"/>
  <cols>
    <col min="1" max="1" width="6.85546875" style="176" customWidth="1"/>
    <col min="2" max="2" width="28.85546875" style="140" customWidth="1"/>
    <col min="3" max="3" width="27.7109375" style="140" customWidth="1"/>
    <col min="4" max="4" width="54.42578125" style="140" customWidth="1"/>
    <col min="5" max="5" width="16.7109375" style="140" customWidth="1"/>
    <col min="6" max="6" width="16.28515625" style="140" customWidth="1"/>
    <col min="7" max="7" width="16.140625" style="140" customWidth="1"/>
    <col min="8" max="8" width="52.42578125" style="140" customWidth="1"/>
    <col min="9" max="16384" width="9.140625" style="140"/>
  </cols>
  <sheetData>
    <row r="1" spans="1:8">
      <c r="A1" s="248" t="s">
        <v>240</v>
      </c>
      <c r="B1" s="249"/>
      <c r="C1" s="249"/>
      <c r="D1" s="249"/>
      <c r="E1" s="249"/>
      <c r="F1" s="249"/>
      <c r="G1" s="249"/>
      <c r="H1" s="249"/>
    </row>
    <row r="2" spans="1:8">
      <c r="A2" s="248"/>
      <c r="B2" s="249"/>
      <c r="C2" s="249"/>
      <c r="D2" s="249"/>
      <c r="E2" s="249"/>
      <c r="F2" s="249"/>
      <c r="G2" s="249"/>
      <c r="H2" s="249"/>
    </row>
    <row r="3" spans="1:8">
      <c r="A3" s="248"/>
      <c r="B3" s="249"/>
      <c r="C3" s="249"/>
      <c r="D3" s="249"/>
      <c r="E3" s="249"/>
      <c r="F3" s="249"/>
      <c r="G3" s="249"/>
      <c r="H3" s="249"/>
    </row>
    <row r="4" spans="1:8" ht="18" customHeight="1">
      <c r="A4" s="248"/>
      <c r="B4" s="249"/>
      <c r="C4" s="249"/>
      <c r="D4" s="249"/>
      <c r="E4" s="249"/>
      <c r="F4" s="249"/>
      <c r="G4" s="249"/>
      <c r="H4" s="249"/>
    </row>
    <row r="5" spans="1:8" ht="34.5" customHeight="1">
      <c r="A5" s="250" t="s">
        <v>224</v>
      </c>
      <c r="B5" s="250" t="s">
        <v>225</v>
      </c>
      <c r="C5" s="250" t="s">
        <v>28</v>
      </c>
      <c r="D5" s="250" t="s">
        <v>226</v>
      </c>
      <c r="E5" s="141" t="s">
        <v>227</v>
      </c>
      <c r="F5" s="141" t="s">
        <v>215</v>
      </c>
      <c r="G5" s="141" t="s">
        <v>218</v>
      </c>
      <c r="H5" s="252" t="s">
        <v>228</v>
      </c>
    </row>
    <row r="6" spans="1:8" ht="21.75" customHeight="1">
      <c r="A6" s="251"/>
      <c r="B6" s="251"/>
      <c r="C6" s="251"/>
      <c r="D6" s="251"/>
      <c r="E6" s="253" t="s">
        <v>229</v>
      </c>
      <c r="F6" s="254"/>
      <c r="G6" s="255"/>
      <c r="H6" s="252"/>
    </row>
    <row r="7" spans="1:8" s="148" customFormat="1" ht="82.5" hidden="1">
      <c r="A7" s="142">
        <v>1</v>
      </c>
      <c r="B7" s="143" t="s">
        <v>230</v>
      </c>
      <c r="C7" s="144"/>
      <c r="D7" s="145"/>
      <c r="E7" s="146"/>
      <c r="F7" s="146"/>
      <c r="G7" s="146"/>
      <c r="H7" s="147"/>
    </row>
    <row r="8" spans="1:8" s="148" customFormat="1" ht="82.5" hidden="1">
      <c r="A8" s="142">
        <v>2</v>
      </c>
      <c r="B8" s="143" t="s">
        <v>230</v>
      </c>
      <c r="C8" s="144"/>
      <c r="D8" s="145"/>
      <c r="E8" s="146"/>
      <c r="F8" s="146"/>
      <c r="G8" s="146"/>
      <c r="H8" s="147"/>
    </row>
    <row r="9" spans="1:8" s="148" customFormat="1" ht="82.5" hidden="1">
      <c r="A9" s="142">
        <v>3</v>
      </c>
      <c r="B9" s="143" t="s">
        <v>230</v>
      </c>
      <c r="C9" s="144"/>
      <c r="D9" s="145"/>
      <c r="E9" s="146"/>
      <c r="F9" s="146"/>
      <c r="G9" s="146"/>
      <c r="H9" s="147"/>
    </row>
    <row r="10" spans="1:8" s="148" customFormat="1" ht="82.5" hidden="1">
      <c r="A10" s="142">
        <v>4</v>
      </c>
      <c r="B10" s="143" t="s">
        <v>230</v>
      </c>
      <c r="C10" s="144"/>
      <c r="D10" s="145"/>
      <c r="E10" s="149"/>
      <c r="F10" s="149"/>
      <c r="G10" s="149"/>
      <c r="H10" s="147"/>
    </row>
    <row r="11" spans="1:8" s="148" customFormat="1" ht="23.25" hidden="1" customHeight="1">
      <c r="A11" s="245" t="s">
        <v>231</v>
      </c>
      <c r="B11" s="246"/>
      <c r="C11" s="246"/>
      <c r="D11" s="247"/>
      <c r="E11" s="150">
        <f>SUM(E7:E10)</f>
        <v>0</v>
      </c>
      <c r="F11" s="150">
        <f>SUM(F7:F10)</f>
        <v>0</v>
      </c>
      <c r="G11" s="150"/>
      <c r="H11" s="147"/>
    </row>
    <row r="12" spans="1:8" s="148" customFormat="1" ht="110.25" customHeight="1">
      <c r="A12" s="177">
        <v>1</v>
      </c>
      <c r="B12" s="145" t="s">
        <v>230</v>
      </c>
      <c r="C12" s="156" t="s">
        <v>249</v>
      </c>
      <c r="D12" s="185" t="s">
        <v>118</v>
      </c>
      <c r="E12" s="217">
        <v>0</v>
      </c>
      <c r="F12" s="216">
        <v>3987862.5</v>
      </c>
      <c r="G12" s="216">
        <v>0</v>
      </c>
      <c r="H12" s="147" t="s">
        <v>250</v>
      </c>
    </row>
    <row r="13" spans="1:8" s="148" customFormat="1" ht="115.5" customHeight="1">
      <c r="A13" s="177">
        <f>A12+1</f>
        <v>2</v>
      </c>
      <c r="B13" s="145" t="s">
        <v>230</v>
      </c>
      <c r="C13" s="151" t="s">
        <v>232</v>
      </c>
      <c r="D13" s="152" t="s">
        <v>233</v>
      </c>
      <c r="E13" s="153">
        <v>2500000</v>
      </c>
      <c r="F13" s="154">
        <v>0</v>
      </c>
      <c r="G13" s="154">
        <v>0</v>
      </c>
      <c r="H13" s="155" t="s">
        <v>243</v>
      </c>
    </row>
    <row r="14" spans="1:8" s="148" customFormat="1" ht="110.25">
      <c r="A14" s="177">
        <v>3</v>
      </c>
      <c r="B14" s="145" t="s">
        <v>230</v>
      </c>
      <c r="C14" s="156" t="s">
        <v>232</v>
      </c>
      <c r="D14" s="157" t="s">
        <v>207</v>
      </c>
      <c r="E14" s="158">
        <v>1020400</v>
      </c>
      <c r="F14" s="159">
        <v>0</v>
      </c>
      <c r="G14" s="159">
        <v>0</v>
      </c>
      <c r="H14" s="155" t="s">
        <v>244</v>
      </c>
    </row>
    <row r="15" spans="1:8" s="148" customFormat="1" ht="78.75">
      <c r="A15" s="177">
        <v>4</v>
      </c>
      <c r="B15" s="145" t="s">
        <v>230</v>
      </c>
      <c r="C15" s="164" t="s">
        <v>232</v>
      </c>
      <c r="D15" s="165" t="s">
        <v>212</v>
      </c>
      <c r="E15" s="158">
        <v>279950.81</v>
      </c>
      <c r="F15" s="158">
        <v>238497.69</v>
      </c>
      <c r="G15" s="158">
        <v>176871.86</v>
      </c>
      <c r="H15" s="155" t="s">
        <v>245</v>
      </c>
    </row>
    <row r="16" spans="1:8" s="148" customFormat="1" ht="78.75">
      <c r="A16" s="177">
        <v>5</v>
      </c>
      <c r="B16" s="145" t="s">
        <v>230</v>
      </c>
      <c r="C16" s="156" t="s">
        <v>232</v>
      </c>
      <c r="D16" s="166" t="s">
        <v>214</v>
      </c>
      <c r="E16" s="158">
        <v>610800</v>
      </c>
      <c r="F16" s="167">
        <v>610800</v>
      </c>
      <c r="G16" s="167">
        <v>0</v>
      </c>
      <c r="H16" s="155" t="s">
        <v>246</v>
      </c>
    </row>
    <row r="17" spans="1:8" s="148" customFormat="1" ht="78.75">
      <c r="A17" s="177">
        <v>6</v>
      </c>
      <c r="B17" s="145" t="s">
        <v>230</v>
      </c>
      <c r="C17" s="160" t="s">
        <v>234</v>
      </c>
      <c r="D17" s="161" t="s">
        <v>208</v>
      </c>
      <c r="E17" s="158">
        <v>183000</v>
      </c>
      <c r="F17" s="158">
        <v>199900</v>
      </c>
      <c r="G17" s="158">
        <v>217200</v>
      </c>
      <c r="H17" s="155" t="s">
        <v>247</v>
      </c>
    </row>
    <row r="18" spans="1:8" s="148" customFormat="1" ht="78.75">
      <c r="A18" s="177">
        <v>7</v>
      </c>
      <c r="B18" s="145" t="s">
        <v>230</v>
      </c>
      <c r="C18" s="162" t="s">
        <v>235</v>
      </c>
      <c r="D18" s="163" t="s">
        <v>128</v>
      </c>
      <c r="E18" s="158">
        <v>3520</v>
      </c>
      <c r="F18" s="158">
        <v>3520</v>
      </c>
      <c r="G18" s="158">
        <v>3520</v>
      </c>
      <c r="H18" s="155" t="s">
        <v>248</v>
      </c>
    </row>
    <row r="19" spans="1:8" s="148" customFormat="1" ht="94.5">
      <c r="A19" s="177">
        <v>8</v>
      </c>
      <c r="B19" s="145" t="s">
        <v>230</v>
      </c>
      <c r="C19" s="156" t="s">
        <v>236</v>
      </c>
      <c r="D19" s="168" t="s">
        <v>140</v>
      </c>
      <c r="E19" s="158">
        <v>5461564.6600000001</v>
      </c>
      <c r="F19" s="159">
        <v>0</v>
      </c>
      <c r="G19" s="159">
        <v>0</v>
      </c>
      <c r="H19" s="169" t="s">
        <v>241</v>
      </c>
    </row>
    <row r="20" spans="1:8" s="148" customFormat="1" ht="94.5">
      <c r="A20" s="148">
        <v>9</v>
      </c>
      <c r="B20" s="27" t="s">
        <v>230</v>
      </c>
      <c r="C20" s="170" t="s">
        <v>237</v>
      </c>
      <c r="D20" s="171" t="s">
        <v>143</v>
      </c>
      <c r="E20" s="178">
        <f>3108.55+29117.68</f>
        <v>32226.23</v>
      </c>
      <c r="F20" s="159">
        <v>0</v>
      </c>
      <c r="G20" s="159">
        <v>0</v>
      </c>
      <c r="H20" s="179" t="s">
        <v>242</v>
      </c>
    </row>
    <row r="21" spans="1:8" s="148" customFormat="1" ht="20.25" customHeight="1">
      <c r="A21" s="172" t="s">
        <v>238</v>
      </c>
      <c r="B21" s="173"/>
      <c r="C21" s="173"/>
      <c r="D21" s="174"/>
      <c r="E21" s="175">
        <f>SUM(E12:E20)</f>
        <v>10091461.700000001</v>
      </c>
      <c r="F21" s="175">
        <f>SUM(F12:F20)</f>
        <v>5040580.1900000004</v>
      </c>
      <c r="G21" s="175">
        <f>SUM(G12:G20)</f>
        <v>397591.86</v>
      </c>
      <c r="H21" s="147"/>
    </row>
    <row r="22" spans="1:8" ht="24" customHeight="1">
      <c r="A22" s="172" t="s">
        <v>239</v>
      </c>
      <c r="B22" s="173"/>
      <c r="C22" s="173"/>
      <c r="D22" s="174"/>
      <c r="E22" s="175">
        <f>E11+E21</f>
        <v>10091461.700000001</v>
      </c>
      <c r="F22" s="175">
        <f>F11+F21</f>
        <v>5040580.1900000004</v>
      </c>
      <c r="G22" s="175">
        <f>G11+G21</f>
        <v>397591.86</v>
      </c>
      <c r="H22" s="212"/>
    </row>
    <row r="23" spans="1:8">
      <c r="A23" s="140"/>
    </row>
    <row r="28" spans="1:8">
      <c r="E28" s="210"/>
      <c r="F28" s="210"/>
      <c r="G28" s="210"/>
      <c r="H28" s="210"/>
    </row>
  </sheetData>
  <mergeCells count="8">
    <mergeCell ref="A11:D11"/>
    <mergeCell ref="A1:H4"/>
    <mergeCell ref="A5:A6"/>
    <mergeCell ref="B5:B6"/>
    <mergeCell ref="C5:C6"/>
    <mergeCell ref="D5:D6"/>
    <mergeCell ref="H5:H6"/>
    <mergeCell ref="E6:G6"/>
  </mergeCells>
  <phoneticPr fontId="24" type="noConversion"/>
  <printOptions horizontalCentered="1"/>
  <pageMargins left="0" right="0" top="0.74803149606299213" bottom="0.39370078740157483" header="0" footer="0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Прил1 ист</vt:lpstr>
      <vt:lpstr>Прил2 ист</vt:lpstr>
      <vt:lpstr>Прил3 доходы</vt:lpstr>
      <vt:lpstr>Прил4 доходы</vt:lpstr>
      <vt:lpstr>Прил5 Безвозм </vt:lpstr>
      <vt:lpstr>Прил6 Безвозм</vt:lpstr>
      <vt:lpstr>список февраль 2024</vt:lpstr>
      <vt:lpstr>'Прил3 доходы'!Заголовки_для_печати</vt:lpstr>
      <vt:lpstr>'Прил4 доходы'!Заголовки_для_печати</vt:lpstr>
      <vt:lpstr>'Прил5 Безвозм '!Заголовки_для_печати</vt:lpstr>
      <vt:lpstr>'Прил6 Безвозм'!Заголовки_для_печати</vt:lpstr>
      <vt:lpstr>'список февраль 2024'!Область_печати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Казанцева</dc:creator>
  <cp:lastModifiedBy>Общий отдел</cp:lastModifiedBy>
  <cp:lastPrinted>2024-02-16T09:40:41Z</cp:lastPrinted>
  <dcterms:created xsi:type="dcterms:W3CDTF">2015-10-21T06:37:27Z</dcterms:created>
  <dcterms:modified xsi:type="dcterms:W3CDTF">2024-02-16T09:45:56Z</dcterms:modified>
</cp:coreProperties>
</file>