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00" windowHeight="11760" tabRatio="771" activeTab="5"/>
  </bookViews>
  <sheets>
    <sheet name="Прил1 ист" sheetId="1" r:id="rId1"/>
    <sheet name="Прил2 ист" sheetId="14" r:id="rId2"/>
    <sheet name="Прил3 доходы" sheetId="3" r:id="rId3"/>
    <sheet name="Прил4 доходы" sheetId="15" r:id="rId4"/>
    <sheet name="Прил5 Безвозм " sheetId="5" r:id="rId5"/>
    <sheet name="Прил6 Безвозм" sheetId="16" r:id="rId6"/>
  </sheets>
  <definedNames>
    <definedName name="_xlnm.Print_Titles" localSheetId="2">'Прил3 доходы'!$17:$17</definedName>
    <definedName name="_xlnm.Print_Titles" localSheetId="3">'Прил4 доходы'!$17:$18</definedName>
    <definedName name="_xlnm.Print_Titles" localSheetId="4">'Прил5 Безвозм '!$15:$16</definedName>
    <definedName name="_xlnm.Print_Titles" localSheetId="5">'Прил6 Безвозм'!$15:$17</definedName>
  </definedNames>
  <calcPr calcId="114210" fullCalcOnLoad="1"/>
</workbook>
</file>

<file path=xl/calcChain.xml><?xml version="1.0" encoding="utf-8"?>
<calcChain xmlns="http://schemas.openxmlformats.org/spreadsheetml/2006/main">
  <c r="D23" i="16"/>
  <c r="C23"/>
  <c r="C22" i="5"/>
  <c r="C31"/>
  <c r="D47" i="15"/>
  <c r="C47"/>
  <c r="D25"/>
  <c r="C25"/>
  <c r="C23"/>
  <c r="D23"/>
  <c r="D65"/>
  <c r="C65"/>
  <c r="D64"/>
  <c r="C64"/>
  <c r="D63"/>
  <c r="C63"/>
  <c r="D61"/>
  <c r="C61"/>
  <c r="D60"/>
  <c r="C60"/>
  <c r="D58"/>
  <c r="C58"/>
  <c r="D57"/>
  <c r="C57"/>
  <c r="D56"/>
  <c r="C56"/>
  <c r="D54"/>
  <c r="C54"/>
  <c r="D53"/>
  <c r="C53"/>
  <c r="D50"/>
  <c r="C50"/>
  <c r="D49"/>
  <c r="D46"/>
  <c r="D45"/>
  <c r="C49"/>
  <c r="C46"/>
  <c r="C45"/>
  <c r="D43"/>
  <c r="C43"/>
  <c r="D42"/>
  <c r="C42"/>
  <c r="D41"/>
  <c r="C41"/>
  <c r="D39"/>
  <c r="C39"/>
  <c r="C38"/>
  <c r="D38"/>
  <c r="D36"/>
  <c r="C36"/>
  <c r="D34"/>
  <c r="C34"/>
  <c r="D33"/>
  <c r="C33"/>
  <c r="D31"/>
  <c r="D30"/>
  <c r="C31"/>
  <c r="C30"/>
  <c r="D28"/>
  <c r="D27"/>
  <c r="C28"/>
  <c r="C27"/>
  <c r="D21"/>
  <c r="C21"/>
  <c r="C20"/>
  <c r="D20"/>
  <c r="C64" i="3"/>
  <c r="C63"/>
  <c r="C62"/>
  <c r="C60"/>
  <c r="C59"/>
  <c r="C57"/>
  <c r="C56"/>
  <c r="C53"/>
  <c r="C49"/>
  <c r="C48"/>
  <c r="C46"/>
  <c r="C42"/>
  <c r="C41"/>
  <c r="C40"/>
  <c r="C38"/>
  <c r="C37"/>
  <c r="C35"/>
  <c r="C33"/>
  <c r="C30"/>
  <c r="C27"/>
  <c r="C26"/>
  <c r="C24"/>
  <c r="C22"/>
  <c r="C20"/>
  <c r="C55"/>
  <c r="C45"/>
  <c r="C32"/>
  <c r="C29"/>
  <c r="C52"/>
  <c r="C44"/>
  <c r="C19"/>
  <c r="D22" i="16"/>
  <c r="D21"/>
  <c r="D69" i="15"/>
  <c r="C22" i="16"/>
  <c r="C21"/>
  <c r="C69" i="15"/>
  <c r="C21" i="5"/>
  <c r="C20"/>
  <c r="C68" i="3"/>
  <c r="D52" i="16"/>
  <c r="D51"/>
  <c r="D50"/>
  <c r="C52"/>
  <c r="C51"/>
  <c r="C50"/>
  <c r="D48"/>
  <c r="C48"/>
  <c r="D46"/>
  <c r="C46"/>
  <c r="D43"/>
  <c r="C43"/>
  <c r="D41"/>
  <c r="C41"/>
  <c r="D30"/>
  <c r="D29"/>
  <c r="C30"/>
  <c r="C29"/>
  <c r="D27"/>
  <c r="C27"/>
  <c r="D25"/>
  <c r="C25"/>
  <c r="D28" i="14"/>
  <c r="C28"/>
  <c r="C45" i="16"/>
  <c r="C72" i="15"/>
  <c r="D45" i="16"/>
  <c r="D72" i="15"/>
  <c r="C40" i="16"/>
  <c r="C71" i="15"/>
  <c r="D40" i="16"/>
  <c r="D71" i="15"/>
  <c r="C24" i="16"/>
  <c r="C70" i="15"/>
  <c r="C68"/>
  <c r="C67"/>
  <c r="C73"/>
  <c r="C27" i="14"/>
  <c r="D24" i="16"/>
  <c r="C26" i="5"/>
  <c r="D20" i="16"/>
  <c r="D70" i="15"/>
  <c r="D68"/>
  <c r="C26" i="14"/>
  <c r="C25"/>
  <c r="C24"/>
  <c r="C20" i="16"/>
  <c r="C19"/>
  <c r="D19"/>
  <c r="D67" i="15"/>
  <c r="D73"/>
  <c r="D27" i="14"/>
  <c r="D26"/>
  <c r="D25"/>
  <c r="D24"/>
  <c r="C28" i="5"/>
  <c r="C50"/>
  <c r="C48"/>
  <c r="C72" i="3"/>
  <c r="C46" i="5"/>
  <c r="C44"/>
  <c r="C41"/>
  <c r="C39"/>
  <c r="C30"/>
  <c r="C24"/>
  <c r="C23"/>
  <c r="C69" i="3"/>
  <c r="C38" i="5"/>
  <c r="C70" i="3"/>
  <c r="C43" i="5"/>
  <c r="C71" i="3"/>
  <c r="C67"/>
  <c r="C66"/>
  <c r="C73"/>
  <c r="C28" i="1"/>
  <c r="C19" i="5"/>
  <c r="C18"/>
  <c r="C29" i="1"/>
  <c r="C27"/>
  <c r="C26"/>
  <c r="C25"/>
</calcChain>
</file>

<file path=xl/sharedStrings.xml><?xml version="1.0" encoding="utf-8"?>
<sst xmlns="http://schemas.openxmlformats.org/spreadsheetml/2006/main" count="467" uniqueCount="224">
  <si>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</si>
  <si>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</si>
  <si>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</si>
  <si>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</si>
  <si>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</si>
  <si>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</si>
  <si>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</si>
  <si>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</si>
  <si>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</si>
  <si>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</si>
  <si>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</si>
  <si>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</si>
  <si>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</si>
  <si>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</si>
  <si>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</si>
  <si>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</si>
  <si>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</si>
  <si>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</si>
  <si>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</si>
  <si>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</si>
  <si>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</si>
  <si>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Код</t>
  </si>
  <si>
    <t xml:space="preserve">Наименование </t>
  </si>
  <si>
    <t>Сумма        (тысяч рублей)</t>
  </si>
  <si>
    <t>Приложение 3</t>
  </si>
  <si>
    <t>Прогнозируемые поступления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</si>
  <si>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</si>
  <si>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</si>
  <si>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Код бюджетной классификации</t>
  </si>
  <si>
    <t>Источник доходов</t>
  </si>
  <si>
    <t>Сумма                  (тысяч рублей)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</si>
  <si>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</si>
  <si>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</si>
  <si>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</si>
  <si>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</si>
  <si>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</si>
  <si>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</si>
  <si>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</si>
  <si>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</si>
  <si>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</si>
  <si>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</si>
  <si>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</si>
  <si>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</si>
  <si>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</si>
  <si>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</si>
  <si>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</si>
  <si>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</si>
  <si>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</si>
  <si>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</si>
  <si>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</si>
  <si>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</si>
  <si>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</si>
  <si>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</si>
  <si>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</si>
  <si>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</si>
  <si>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</si>
  <si>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</si>
  <si>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</si>
  <si>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</si>
  <si>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</si>
  <si>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</si>
  <si>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</si>
  <si>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</si>
  <si>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</si>
  <si>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</si>
  <si>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</si>
  <si>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</si>
  <si>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</si>
  <si>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</si>
  <si>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</si>
  <si>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</si>
  <si>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</si>
  <si>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</si>
  <si>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</si>
  <si>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</si>
  <si>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</si>
  <si>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</si>
  <si>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</si>
  <si>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</si>
  <si>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</si>
  <si>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</si>
  <si>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</si>
  <si>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</si>
  <si>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</si>
  <si>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</si>
  <si>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</si>
  <si>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</si>
  <si>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</si>
  <si>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</si>
  <si>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</si>
  <si>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</si>
  <si>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</si>
  <si>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</si>
  <si>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</si>
  <si>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</si>
  <si>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</si>
  <si>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</si>
  <si>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</si>
  <si>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</si>
  <si>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</si>
  <si>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</si>
  <si>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</si>
  <si>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</si>
  <si>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</si>
  <si>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</si>
  <si>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</si>
  <si>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</si>
  <si>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</si>
  <si>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 xml:space="preserve">Прочие доходы  от компенсации затрат бюджетов сельских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</si>
  <si>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</si>
  <si>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</si>
  <si>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</si>
  <si>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</si>
  <si>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</si>
  <si>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</si>
  <si>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</si>
  <si>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</si>
  <si>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</si>
  <si>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</si>
  <si>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</si>
  <si>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</si>
  <si>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</si>
  <si>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</si>
  <si>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</si>
  <si>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</si>
  <si>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</si>
  <si>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</si>
  <si>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</si>
  <si>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</si>
  <si>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000 2 02 35118 00 0000 150</t>
  </si>
  <si>
    <t>000 2 02 35118 10 0000 150</t>
  </si>
  <si>
    <t>000 2 02 40000 00 0000 150</t>
  </si>
  <si>
    <t>Иные межбюджетные трансферты</t>
  </si>
  <si>
    <t>000 2 02 45160 00 0000 150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</si>
  <si>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</si>
  <si>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</si>
  <si>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</si>
  <si>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</si>
  <si>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</si>
  <si>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</si>
  <si>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</si>
  <si>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000 2 18 00000 00 0000 000</t>
  </si>
  <si>
    <t>000 2 18 00000 00 0000 150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</si>
  <si>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</si>
  <si>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 доходов</t>
  </si>
  <si>
    <t>Приложение 5</t>
  </si>
  <si>
    <t xml:space="preserve">Код бюджетной </t>
  </si>
  <si>
    <t xml:space="preserve">Сумма </t>
  </si>
  <si>
    <t>классификации</t>
  </si>
  <si>
    <t>(тысяч рублей)</t>
  </si>
  <si>
    <t>Прочие субсидии бюджетам сельских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</si>
  <si>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</si>
  <si>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</si>
  <si>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</si>
  <si>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</si>
  <si>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000 2 18 60010 10 0000 150</t>
  </si>
  <si>
    <t>000 1 03 02261 01 0000 110</t>
  </si>
  <si>
    <t xml:space="preserve"> 000 2 02 29999 10 0000 150</t>
  </si>
  <si>
    <t>000 2 02 20302 10 0000 150</t>
  </si>
  <si>
    <t>000 2 02 20302 00 0000 150</t>
  </si>
  <si>
    <t xml:space="preserve">000 1 14 06025 10 0000 430
</t>
  </si>
  <si>
    <t>000 1 14 06020 00 0000 430</t>
  </si>
  <si>
    <t>Доходы от продажи земельных  участков,  государственная собственность на  которые  разграничена  (за  исключением земельных участков бюджетных  и автономных учреждений)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</si>
  <si>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 </t>
  </si>
  <si>
    <t>000 1 14 06000 00 0000 430</t>
  </si>
  <si>
    <t xml:space="preserve">Доходы от продажи земельных участков, находящихся в государственной и  муниципальной собственности </t>
  </si>
  <si>
    <t>Доходы от продажи материальных и нематериальных активов</t>
  </si>
  <si>
    <t>000 1 14 00000 00 0000 000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</si>
  <si>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</si>
  <si>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</si>
  <si>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</si>
  <si>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000 2 02 20299 10 0000 150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</si>
  <si>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</si>
  <si>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</si>
  <si>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Приложение 2</t>
  </si>
  <si>
    <t>внутреннего финансирования дефицита бюджета муниципального</t>
  </si>
  <si>
    <t xml:space="preserve">образования Кусинское сельское поселение  Киришского муниципального района </t>
  </si>
  <si>
    <t xml:space="preserve">Код </t>
  </si>
  <si>
    <t>Сумма                       (тысяч рублей)</t>
  </si>
  <si>
    <t>Приложение 4</t>
  </si>
  <si>
    <t xml:space="preserve"> Субсидии бюджетам  муниципальных  образований    на    обеспечение мероприятий    по    переселению  граждан из аварийного  жилищного  фонда, в том  числе  переселению  граждан из аварийного жилищного  фонда  с  учетом необходимости  развития малоэтажного  жилищного строительства, за  счет  средств бюджетов
</t>
  </si>
  <si>
    <t xml:space="preserve"> Субсидии    бюджетам    сельских поселений     на     обеспечение  мероприятий    по    переселению  граждан из аварийного  жилищного  фонда, в том  числе  переселению  граждан из аварийного жилищного  фонда  с  учетом необходимости  развития малоэтажного  жилищного строительства, за  счет  средств бюджетов
</t>
  </si>
  <si>
    <t>Приложение 6</t>
  </si>
  <si>
    <t xml:space="preserve">Код бюджетной классификации 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</si>
  <si>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</si>
  <si>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области" на 2014 - 2029 годы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</si>
  <si>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</si>
  <si>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Прочие субсидии бюджетам сельских поселений  на мероприятия, направленные на безаварийную работу объектов водоснабжения и водоотведения</t>
  </si>
  <si>
    <t>Прочие субсидии бюджетам городских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</si>
  <si>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</si>
  <si>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Обеспечение устойчивого сокращения непригодного для проживания жилого фонда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</si>
  <si>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</si>
  <si>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</si>
  <si>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</si>
  <si>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</si>
  <si>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</si>
  <si>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</si>
  <si>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</si>
  <si>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2024 год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</si>
  <si>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</si>
  <si>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</si>
  <si>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</si>
  <si>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</si>
  <si>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</si>
  <si>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</si>
  <si>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</si>
  <si>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</si>
  <si>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</si>
  <si>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</si>
  <si>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субсидии бюджетам сельских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(конкурсные)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</si>
  <si>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</si>
  <si>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субсидии бюджетам сельских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</si>
  <si>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Прочие субсидии бюджетам сельских поселений на реализацию мероприятий по обеспечению устойчивого функционирования объектов теплоснабжения на территории Ленинградской области (конкурсные)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</si>
  <si>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</si>
  <si>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Прочие субсидии бюджетам сельских поселений на комплекс мероприятий по борьбе с борщевиком Сосновского (конкурсные)</t>
  </si>
  <si>
    <t>Прочие субсидии бюджетам сельских поселений на поддержку развития общественной инфраструктуры муниципального значения  (неконкурсные)</t>
  </si>
  <si>
    <t>Прочие субсидии бюджетам сельских поселений  реализацию мероприятий по созданию мест (площадок) накопления твердых коммунальных отходов (конкурсные)</t>
  </si>
  <si>
    <t>Ленинградской области на 2023 год</t>
  </si>
  <si>
    <t>Ленинградской области на плановый период 2024-2025 годов</t>
  </si>
  <si>
    <t>2025 год</t>
  </si>
  <si>
    <t>на 2023 год</t>
  </si>
  <si>
    <t>на плановый период 2024-2025 годов</t>
  </si>
  <si>
    <t>на  2023 год</t>
  </si>
  <si>
    <t>от 09.12.2022 № 34/207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</si>
</sst>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3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5" fillId="0" borderId="0"/>
    <xf numFmtId="0" fontId="6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6" fillId="0" borderId="0"/>
    <xf numFmtId="0" fontId="16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2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/>
    </xf>
    <xf numFmtId="2" fontId="0" fillId="0" borderId="0" xfId="0" applyNumberFormat="1"/>
    <xf numFmtId="0" fontId="8" fillId="0" borderId="0" xfId="0" applyFont="1"/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 wrapText="1"/>
    </xf>
    <xf numFmtId="0" fontId="0" fillId="2" borderId="0" xfId="0" applyFill="1"/>
    <xf numFmtId="0" fontId="1" fillId="2" borderId="1" xfId="0" applyFont="1" applyFill="1" applyBorder="1"/>
    <xf numFmtId="0" fontId="1" fillId="2" borderId="1" xfId="1" applyFont="1" applyFill="1" applyBorder="1" applyAlignment="1">
      <alignment horizontal="justify" wrapText="1"/>
    </xf>
    <xf numFmtId="0" fontId="5" fillId="2" borderId="0" xfId="0" applyFont="1" applyFill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10" fillId="0" borderId="0" xfId="0" applyFont="1" applyBorder="1"/>
    <xf numFmtId="4" fontId="10" fillId="0" borderId="0" xfId="0" applyNumberFormat="1" applyFont="1" applyBorder="1"/>
    <xf numFmtId="2" fontId="10" fillId="0" borderId="0" xfId="0" applyNumberFormat="1" applyFont="1" applyBorder="1"/>
    <xf numFmtId="0" fontId="11" fillId="0" borderId="0" xfId="0" applyFont="1" applyBorder="1"/>
    <xf numFmtId="4" fontId="12" fillId="0" borderId="0" xfId="0" applyNumberFormat="1" applyFont="1" applyBorder="1" applyAlignment="1">
      <alignment horizontal="center" wrapText="1"/>
    </xf>
    <xf numFmtId="0" fontId="13" fillId="0" borderId="0" xfId="0" applyFont="1" applyBorder="1"/>
    <xf numFmtId="4" fontId="11" fillId="0" borderId="0" xfId="0" applyNumberFormat="1" applyFont="1" applyBorder="1"/>
    <xf numFmtId="4" fontId="13" fillId="0" borderId="0" xfId="0" applyNumberFormat="1" applyFont="1" applyBorder="1"/>
    <xf numFmtId="0" fontId="0" fillId="0" borderId="0" xfId="0" applyFont="1"/>
    <xf numFmtId="0" fontId="1" fillId="0" borderId="0" xfId="21" applyFont="1"/>
    <xf numFmtId="0" fontId="1" fillId="0" borderId="0" xfId="21" applyFont="1" applyAlignment="1">
      <alignment horizontal="center"/>
    </xf>
    <xf numFmtId="0" fontId="0" fillId="0" borderId="0" xfId="0" applyAlignment="1"/>
    <xf numFmtId="0" fontId="14" fillId="0" borderId="0" xfId="0" applyFont="1"/>
    <xf numFmtId="2" fontId="14" fillId="0" borderId="0" xfId="0" applyNumberFormat="1" applyFont="1"/>
    <xf numFmtId="2" fontId="9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9" fillId="0" borderId="1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wrapText="1"/>
    </xf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justify"/>
    </xf>
    <xf numFmtId="0" fontId="7" fillId="0" borderId="1" xfId="0" applyFont="1" applyBorder="1"/>
    <xf numFmtId="0" fontId="7" fillId="0" borderId="1" xfId="0" applyFont="1" applyBorder="1" applyAlignment="1">
      <alignment horizontal="justify"/>
    </xf>
    <xf numFmtId="0" fontId="7" fillId="0" borderId="1" xfId="0" applyFont="1" applyFill="1" applyBorder="1" applyAlignment="1">
      <alignment horizontal="justify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justify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0" borderId="1" xfId="20" applyFont="1" applyBorder="1"/>
    <xf numFmtId="0" fontId="3" fillId="0" borderId="1" xfId="20" applyFont="1" applyBorder="1" applyAlignment="1">
      <alignment horizontal="justify" wrapText="1"/>
    </xf>
    <xf numFmtId="2" fontId="1" fillId="0" borderId="1" xfId="0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1" xfId="13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4" fontId="7" fillId="0" borderId="1" xfId="1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3" fillId="0" borderId="1" xfId="0" applyNumberFormat="1" applyFont="1" applyBorder="1" applyAlignment="1">
      <alignment horizontal="justify" wrapText="1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justify" wrapText="1"/>
    </xf>
    <xf numFmtId="0" fontId="7" fillId="2" borderId="1" xfId="0" applyNumberFormat="1" applyFont="1" applyFill="1" applyBorder="1" applyAlignment="1">
      <alignment horizontal="justify" wrapText="1"/>
    </xf>
    <xf numFmtId="0" fontId="1" fillId="0" borderId="0" xfId="1" applyFont="1" applyAlignment="1">
      <alignment horizontal="right"/>
    </xf>
    <xf numFmtId="0" fontId="1" fillId="0" borderId="0" xfId="21" applyFont="1" applyAlignment="1">
      <alignment horizontal="right"/>
    </xf>
    <xf numFmtId="0" fontId="3" fillId="0" borderId="1" xfId="21" applyFont="1" applyBorder="1"/>
    <xf numFmtId="0" fontId="3" fillId="0" borderId="1" xfId="21" applyFont="1" applyBorder="1" applyAlignment="1">
      <alignment horizontal="justify" wrapText="1"/>
    </xf>
    <xf numFmtId="2" fontId="3" fillId="0" borderId="1" xfId="21" applyNumberFormat="1" applyFont="1" applyBorder="1" applyAlignment="1">
      <alignment horizontal="right"/>
    </xf>
    <xf numFmtId="0" fontId="3" fillId="0" borderId="1" xfId="21" applyFont="1" applyBorder="1" applyAlignment="1">
      <alignment horizontal="justify"/>
    </xf>
    <xf numFmtId="0" fontId="1" fillId="0" borderId="1" xfId="21" applyFont="1" applyBorder="1"/>
    <xf numFmtId="0" fontId="1" fillId="0" borderId="1" xfId="21" applyFont="1" applyBorder="1" applyAlignment="1">
      <alignment horizontal="justify" wrapText="1"/>
    </xf>
    <xf numFmtId="2" fontId="1" fillId="0" borderId="1" xfId="21" applyNumberFormat="1" applyFont="1" applyBorder="1" applyAlignment="1">
      <alignment horizontal="right"/>
    </xf>
    <xf numFmtId="0" fontId="5" fillId="0" borderId="0" xfId="21" applyFont="1"/>
    <xf numFmtId="0" fontId="3" fillId="0" borderId="2" xfId="21" applyFont="1" applyBorder="1" applyAlignment="1">
      <alignment horizontal="center" vertical="top"/>
    </xf>
    <xf numFmtId="0" fontId="3" fillId="0" borderId="2" xfId="21" applyFont="1" applyBorder="1" applyAlignment="1">
      <alignment horizontal="center" vertical="center"/>
    </xf>
    <xf numFmtId="0" fontId="3" fillId="0" borderId="3" xfId="21" applyFont="1" applyBorder="1" applyAlignment="1">
      <alignment horizontal="center" vertical="top"/>
    </xf>
    <xf numFmtId="0" fontId="3" fillId="0" borderId="3" xfId="21" applyFont="1" applyBorder="1" applyAlignment="1">
      <alignment horizontal="center" vertical="center"/>
    </xf>
    <xf numFmtId="0" fontId="1" fillId="0" borderId="1" xfId="21" applyFont="1" applyBorder="1" applyAlignment="1">
      <alignment horizontal="center" vertical="top"/>
    </xf>
    <xf numFmtId="0" fontId="3" fillId="0" borderId="1" xfId="21" applyFont="1" applyBorder="1" applyAlignment="1">
      <alignment wrapText="1"/>
    </xf>
    <xf numFmtId="0" fontId="1" fillId="2" borderId="1" xfId="0" applyFont="1" applyFill="1" applyBorder="1" applyAlignment="1">
      <alignment horizontal="justify"/>
    </xf>
    <xf numFmtId="0" fontId="5" fillId="0" borderId="0" xfId="0" applyFont="1" applyAlignment="1"/>
    <xf numFmtId="4" fontId="0" fillId="0" borderId="0" xfId="0" applyNumberFormat="1"/>
    <xf numFmtId="0" fontId="9" fillId="0" borderId="1" xfId="24" applyFont="1" applyFill="1" applyBorder="1"/>
    <xf numFmtId="0" fontId="9" fillId="0" borderId="1" xfId="24" applyFont="1" applyFill="1" applyBorder="1" applyAlignment="1">
      <alignment horizontal="justify"/>
    </xf>
    <xf numFmtId="2" fontId="9" fillId="0" borderId="1" xfId="21" applyNumberFormat="1" applyFont="1" applyFill="1" applyBorder="1" applyAlignment="1">
      <alignment horizontal="right"/>
    </xf>
    <xf numFmtId="0" fontId="8" fillId="0" borderId="0" xfId="21" applyFont="1"/>
    <xf numFmtId="0" fontId="7" fillId="0" borderId="1" xfId="24" applyFont="1" applyFill="1" applyBorder="1"/>
    <xf numFmtId="0" fontId="7" fillId="0" borderId="1" xfId="24" applyFont="1" applyFill="1" applyBorder="1" applyAlignment="1">
      <alignment horizontal="justify"/>
    </xf>
    <xf numFmtId="2" fontId="7" fillId="0" borderId="1" xfId="21" applyNumberFormat="1" applyFont="1" applyFill="1" applyBorder="1" applyAlignment="1">
      <alignment horizontal="right"/>
    </xf>
    <xf numFmtId="0" fontId="9" fillId="0" borderId="1" xfId="22" applyFont="1" applyFill="1" applyBorder="1"/>
    <xf numFmtId="0" fontId="9" fillId="0" borderId="1" xfId="22" applyFont="1" applyFill="1" applyBorder="1" applyAlignment="1">
      <alignment horizontal="justify"/>
    </xf>
    <xf numFmtId="0" fontId="7" fillId="0" borderId="1" xfId="22" applyFont="1" applyFill="1" applyBorder="1"/>
    <xf numFmtId="0" fontId="7" fillId="0" borderId="1" xfId="22" applyFont="1" applyFill="1" applyBorder="1" applyAlignment="1">
      <alignment horizontal="justify"/>
    </xf>
    <xf numFmtId="0" fontId="9" fillId="2" borderId="1" xfId="21" applyFont="1" applyFill="1" applyBorder="1" applyAlignment="1">
      <alignment wrapText="1"/>
    </xf>
    <xf numFmtId="0" fontId="20" fillId="2" borderId="1" xfId="21" applyNumberFormat="1" applyFont="1" applyFill="1" applyBorder="1" applyAlignment="1">
      <alignment horizontal="justify" wrapText="1"/>
    </xf>
    <xf numFmtId="2" fontId="9" fillId="2" borderId="1" xfId="21" applyNumberFormat="1" applyFont="1" applyFill="1" applyBorder="1" applyAlignment="1">
      <alignment horizontal="right"/>
    </xf>
    <xf numFmtId="0" fontId="7" fillId="2" borderId="1" xfId="21" applyFont="1" applyFill="1" applyBorder="1"/>
    <xf numFmtId="0" fontId="21" fillId="2" borderId="1" xfId="21" applyFont="1" applyFill="1" applyBorder="1" applyAlignment="1">
      <alignment horizontal="justify"/>
    </xf>
    <xf numFmtId="2" fontId="7" fillId="2" borderId="1" xfId="21" applyNumberFormat="1" applyFont="1" applyFill="1" applyBorder="1" applyAlignment="1">
      <alignment horizontal="right"/>
    </xf>
    <xf numFmtId="2" fontId="8" fillId="0" borderId="0" xfId="21" applyNumberFormat="1" applyFont="1"/>
    <xf numFmtId="0" fontId="7" fillId="2" borderId="1" xfId="21" applyFont="1" applyFill="1" applyBorder="1" applyAlignment="1">
      <alignment horizontal="justify"/>
    </xf>
    <xf numFmtId="0" fontId="7" fillId="2" borderId="1" xfId="21" applyFont="1" applyFill="1" applyBorder="1" applyAlignment="1">
      <alignment horizontal="justify" vertical="justify" wrapText="1"/>
    </xf>
    <xf numFmtId="0" fontId="7" fillId="0" borderId="1" xfId="21" applyFont="1" applyBorder="1" applyAlignment="1">
      <alignment horizontal="right"/>
    </xf>
    <xf numFmtId="0" fontId="7" fillId="3" borderId="1" xfId="21" applyFont="1" applyFill="1" applyBorder="1"/>
    <xf numFmtId="0" fontId="7" fillId="3" borderId="1" xfId="21" applyFont="1" applyFill="1" applyBorder="1" applyAlignment="1">
      <alignment horizontal="justify"/>
    </xf>
    <xf numFmtId="2" fontId="7" fillId="3" borderId="1" xfId="21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justify" wrapText="1"/>
    </xf>
    <xf numFmtId="0" fontId="7" fillId="0" borderId="1" xfId="20" applyNumberFormat="1" applyFont="1" applyFill="1" applyBorder="1" applyAlignment="1">
      <alignment horizontal="justify"/>
    </xf>
    <xf numFmtId="0" fontId="7" fillId="2" borderId="1" xfId="21" applyFont="1" applyFill="1" applyBorder="1" applyAlignment="1">
      <alignment horizontal="justify" wrapText="1"/>
    </xf>
    <xf numFmtId="0" fontId="9" fillId="2" borderId="1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9" fillId="0" borderId="1" xfId="1" applyFont="1" applyBorder="1" applyAlignment="1">
      <alignment horizontal="justify" wrapText="1"/>
    </xf>
    <xf numFmtId="0" fontId="9" fillId="0" borderId="1" xfId="21" applyFont="1" applyBorder="1"/>
    <xf numFmtId="0" fontId="9" fillId="0" borderId="4" xfId="1" applyFont="1" applyBorder="1" applyAlignment="1">
      <alignment horizontal="justify"/>
    </xf>
    <xf numFmtId="2" fontId="9" fillId="0" borderId="1" xfId="21" applyNumberFormat="1" applyFont="1" applyBorder="1" applyAlignment="1">
      <alignment horizontal="right"/>
    </xf>
    <xf numFmtId="0" fontId="9" fillId="2" borderId="1" xfId="21" applyFont="1" applyFill="1" applyBorder="1"/>
    <xf numFmtId="0" fontId="20" fillId="2" borderId="1" xfId="21" applyNumberFormat="1" applyFont="1" applyFill="1" applyBorder="1" applyAlignment="1">
      <alignment horizontal="justify"/>
    </xf>
    <xf numFmtId="0" fontId="7" fillId="2" borderId="1" xfId="21" applyFont="1" applyFill="1" applyBorder="1" applyAlignment="1">
      <alignment wrapText="1"/>
    </xf>
    <xf numFmtId="0" fontId="21" fillId="2" borderId="1" xfId="21" applyNumberFormat="1" applyFont="1" applyFill="1" applyBorder="1" applyAlignment="1">
      <alignment horizontal="justify"/>
    </xf>
    <xf numFmtId="0" fontId="9" fillId="2" borderId="1" xfId="21" applyFont="1" applyFill="1" applyBorder="1" applyAlignment="1">
      <alignment horizontal="justify"/>
    </xf>
    <xf numFmtId="0" fontId="9" fillId="2" borderId="1" xfId="21" applyFont="1" applyFill="1" applyBorder="1" applyAlignment="1">
      <alignment horizontal="justify" wrapText="1"/>
    </xf>
    <xf numFmtId="0" fontId="9" fillId="0" borderId="1" xfId="21" applyFont="1" applyBorder="1" applyAlignment="1">
      <alignment horizontal="justify"/>
    </xf>
    <xf numFmtId="0" fontId="7" fillId="0" borderId="1" xfId="21" applyFont="1" applyFill="1" applyBorder="1"/>
    <xf numFmtId="0" fontId="7" fillId="0" borderId="1" xfId="1" applyFont="1" applyFill="1" applyBorder="1" applyAlignment="1">
      <alignment horizontal="justify" wrapText="1"/>
    </xf>
    <xf numFmtId="0" fontId="9" fillId="0" borderId="1" xfId="21" applyFont="1" applyBorder="1" applyAlignment="1">
      <alignment horizontal="justify" wrapText="1"/>
    </xf>
    <xf numFmtId="0" fontId="7" fillId="0" borderId="1" xfId="21" applyFont="1" applyBorder="1"/>
    <xf numFmtId="0" fontId="7" fillId="0" borderId="1" xfId="21" applyFont="1" applyFill="1" applyBorder="1" applyAlignment="1">
      <alignment horizontal="justify"/>
    </xf>
    <xf numFmtId="2" fontId="7" fillId="0" borderId="1" xfId="21" applyNumberFormat="1" applyFont="1" applyBorder="1" applyAlignment="1">
      <alignment horizontal="right"/>
    </xf>
    <xf numFmtId="0" fontId="9" fillId="0" borderId="1" xfId="20" applyFont="1" applyBorder="1" applyAlignment="1">
      <alignment horizontal="justify"/>
    </xf>
    <xf numFmtId="0" fontId="9" fillId="0" borderId="1" xfId="20" applyFont="1" applyBorder="1" applyAlignment="1">
      <alignment horizontal="justify" wrapText="1"/>
    </xf>
    <xf numFmtId="0" fontId="7" fillId="0" borderId="1" xfId="20" applyFont="1" applyBorder="1" applyAlignment="1">
      <alignment horizontal="justify"/>
    </xf>
    <xf numFmtId="0" fontId="7" fillId="0" borderId="1" xfId="20" applyFont="1" applyBorder="1" applyAlignment="1">
      <alignment horizontal="justify" wrapText="1"/>
    </xf>
    <xf numFmtId="2" fontId="9" fillId="2" borderId="1" xfId="20" applyNumberFormat="1" applyFont="1" applyFill="1" applyBorder="1" applyAlignment="1">
      <alignment horizontal="right"/>
    </xf>
    <xf numFmtId="0" fontId="9" fillId="2" borderId="1" xfId="1" applyNumberFormat="1" applyFont="1" applyFill="1" applyBorder="1" applyAlignment="1">
      <alignment horizontal="justify"/>
    </xf>
    <xf numFmtId="2" fontId="7" fillId="2" borderId="1" xfId="20" applyNumberFormat="1" applyFont="1" applyFill="1" applyBorder="1" applyAlignment="1">
      <alignment horizontal="right"/>
    </xf>
    <xf numFmtId="0" fontId="7" fillId="2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justify"/>
    </xf>
    <xf numFmtId="0" fontId="7" fillId="0" borderId="1" xfId="21" applyFont="1" applyBorder="1" applyAlignment="1">
      <alignment horizontal="justify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/>
    </xf>
    <xf numFmtId="0" fontId="0" fillId="0" borderId="0" xfId="0" applyAlignment="1"/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1" xfId="13" applyFont="1" applyBorder="1" applyAlignment="1">
      <alignment horizontal="center" vertical="top" wrapText="1"/>
    </xf>
    <xf numFmtId="0" fontId="5" fillId="0" borderId="0" xfId="0" applyFont="1" applyAlignment="1"/>
    <xf numFmtId="0" fontId="3" fillId="0" borderId="0" xfId="21" applyFont="1" applyAlignment="1">
      <alignment horizontal="center"/>
    </xf>
    <xf numFmtId="0" fontId="1" fillId="0" borderId="0" xfId="21" applyFont="1" applyAlignment="1"/>
    <xf numFmtId="0" fontId="3" fillId="0" borderId="2" xfId="21" applyFont="1" applyBorder="1" applyAlignment="1">
      <alignment horizontal="center" vertical="top"/>
    </xf>
    <xf numFmtId="0" fontId="3" fillId="0" borderId="3" xfId="21" applyFont="1" applyBorder="1" applyAlignment="1">
      <alignment horizontal="center" vertical="top"/>
    </xf>
    <xf numFmtId="0" fontId="3" fillId="0" borderId="2" xfId="21" applyFont="1" applyBorder="1" applyAlignment="1">
      <alignment horizontal="center" vertical="top" wrapText="1"/>
    </xf>
    <xf numFmtId="0" fontId="3" fillId="0" borderId="9" xfId="21" applyFont="1" applyBorder="1" applyAlignment="1">
      <alignment horizontal="center" vertical="top" wrapText="1"/>
    </xf>
    <xf numFmtId="0" fontId="3" fillId="0" borderId="3" xfId="21" applyFont="1" applyBorder="1" applyAlignment="1">
      <alignment horizontal="center" vertical="top" wrapText="1"/>
    </xf>
    <xf numFmtId="0" fontId="3" fillId="0" borderId="9" xfId="21" applyFont="1" applyBorder="1" applyAlignment="1">
      <alignment horizontal="center" vertical="top"/>
    </xf>
    <xf numFmtId="0" fontId="3" fillId="0" borderId="5" xfId="21" applyFont="1" applyBorder="1" applyAlignment="1">
      <alignment horizontal="center" vertical="center"/>
    </xf>
    <xf numFmtId="0" fontId="3" fillId="0" borderId="6" xfId="21" applyFont="1" applyBorder="1" applyAlignment="1">
      <alignment horizontal="center" vertical="center"/>
    </xf>
    <xf numFmtId="0" fontId="3" fillId="0" borderId="7" xfId="21" applyFont="1" applyBorder="1" applyAlignment="1">
      <alignment horizontal="center" vertical="center"/>
    </xf>
    <xf numFmtId="0" fontId="3" fillId="0" borderId="8" xfId="21" applyFont="1" applyBorder="1" applyAlignment="1">
      <alignment horizontal="center" vertical="center"/>
    </xf>
  </cellXfs>
  <cellStyles count="34">
    <cellStyle name="Обычный" xfId="0" builtinId="0"/>
    <cellStyle name="Обычный 2" xfId="1"/>
    <cellStyle name="Обычный 2 4" xfId="2"/>
    <cellStyle name="Обычный 2 4 2" xfId="3"/>
    <cellStyle name="Обычный 2 4 2 2" xfId="4"/>
    <cellStyle name="Обычный 2 4 2 2 5 2 2" xfId="5"/>
    <cellStyle name="Обычный 2 4 2 2 5 2 2 2" xfId="6"/>
    <cellStyle name="Обычный 2 4 2 2 5 2 2 2 2" xfId="7"/>
    <cellStyle name="Обычный 2 4 2 2 5 2 2 2 2 2" xfId="8"/>
    <cellStyle name="Обычный 2 4 2 2 5 2 2 3" xfId="9"/>
    <cellStyle name="Обычный 2 4 3" xfId="10"/>
    <cellStyle name="Обычный 2 4 4" xfId="11"/>
    <cellStyle name="Обычный 2 5" xfId="12"/>
    <cellStyle name="Обычный 3" xfId="13"/>
    <cellStyle name="Обычный 3 2" xfId="14"/>
    <cellStyle name="Обычный 3 2 2" xfId="15"/>
    <cellStyle name="Обычный 3 2 3" xfId="16"/>
    <cellStyle name="Обычный 3 3" xfId="17"/>
    <cellStyle name="Обычный 4" xfId="18"/>
    <cellStyle name="Обычный 4 2" xfId="19"/>
    <cellStyle name="Обычный 5" xfId="20"/>
    <cellStyle name="Обычный 5 2" xfId="21"/>
    <cellStyle name="Обычный 6" xfId="22"/>
    <cellStyle name="Обычный 6 2" xfId="23"/>
    <cellStyle name="Обычный 6 3" xfId="24"/>
    <cellStyle name="Обычный 7" xfId="25"/>
    <cellStyle name="Обычный 7 2" xfId="26"/>
    <cellStyle name="Обычный 8" xfId="27"/>
    <cellStyle name="Обычный 8 2" xfId="28"/>
    <cellStyle name="Обычный 8 2 2" xfId="29"/>
    <cellStyle name="Финансовый 2" xfId="30"/>
    <cellStyle name="Финансовый 2 2" xfId="31"/>
    <cellStyle name="Финансовый 3" xfId="32"/>
    <cellStyle name="Финансовый 3 2" xfId="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5"/>
  <sheetViews>
    <sheetView workbookViewId="0">
      <selection activeCell="F12" sqref="F12"/>
    </sheetView>
  </sheetViews>
  <sheetFormatPr defaultRowHeight="15"/>
  <cols>
    <col min="1" max="1" width="28.140625" style="2" customWidth="1"/>
    <col min="2" max="2" width="44.7109375" style="2" customWidth="1"/>
    <col min="3" max="3" width="17.85546875" style="2" customWidth="1"/>
    <col min="4" max="16384" width="9.140625" style="2"/>
  </cols>
  <sheetData>
    <row r="1" spans="1:5" ht="15.75">
      <c r="A1" s="1"/>
      <c r="B1" s="174" t="s">
        <v>0</v>
      </c>
      <c r="C1" s="174"/>
    </row>
    <row r="2" spans="1:5" ht="15.75">
      <c r="A2" s="1"/>
      <c r="C2" s="4" t="s">
        <v>1</v>
      </c>
      <c r="D2" s="43"/>
    </row>
    <row r="3" spans="1:5" ht="15.75">
      <c r="A3" s="1"/>
      <c r="C3" s="4" t="s">
        <v>2</v>
      </c>
      <c r="D3" s="43"/>
    </row>
    <row r="4" spans="1:5" ht="15.75">
      <c r="A4" s="1"/>
      <c r="C4" s="4" t="s">
        <v>3</v>
      </c>
      <c r="D4" s="43"/>
    </row>
    <row r="5" spans="1:5" ht="15.75">
      <c r="A5" s="1"/>
      <c r="C5" s="4" t="s">
        <v>4</v>
      </c>
      <c r="D5" s="43"/>
    </row>
    <row r="6" spans="1:5" ht="15.75">
      <c r="A6" s="1"/>
      <c r="C6" s="4" t="s">
        <v>5</v>
      </c>
      <c r="D6" s="43"/>
    </row>
    <row r="7" spans="1:5" ht="15.75">
      <c r="A7" s="1"/>
      <c r="B7" s="177" t="s">
        <v>223</v>
      </c>
      <c r="C7" s="177"/>
    </row>
    <row r="8" spans="1:5" ht="15.75">
      <c r="A8" s="1"/>
      <c r="B8" s="96"/>
      <c r="C8" s="96"/>
    </row>
    <row r="9" spans="1:5" ht="15.75">
      <c r="A9" s="1"/>
      <c r="B9" s="177"/>
      <c r="C9" s="177"/>
    </row>
    <row r="10" spans="1:5" ht="15.75">
      <c r="A10" s="1"/>
      <c r="B10" s="4"/>
      <c r="C10" s="4"/>
    </row>
    <row r="11" spans="1:5" ht="15.75">
      <c r="A11" s="1"/>
      <c r="B11" s="4"/>
      <c r="C11" s="4"/>
    </row>
    <row r="12" spans="1:5" ht="15.75">
      <c r="A12" s="1"/>
      <c r="B12" s="4"/>
      <c r="C12" s="4"/>
    </row>
    <row r="13" spans="1:5" ht="15.75">
      <c r="A13" s="1"/>
      <c r="B13" s="174"/>
      <c r="C13" s="174"/>
    </row>
    <row r="14" spans="1:5" ht="15.75">
      <c r="A14" s="1"/>
      <c r="B14" s="1"/>
      <c r="C14" s="1"/>
    </row>
    <row r="15" spans="1:5" ht="15.75">
      <c r="A15" s="173" t="s">
        <v>6</v>
      </c>
      <c r="B15" s="175"/>
      <c r="C15" s="175"/>
    </row>
    <row r="16" spans="1:5" ht="15.75">
      <c r="A16" s="176" t="s">
        <v>7</v>
      </c>
      <c r="B16" s="176"/>
      <c r="C16" s="176"/>
      <c r="D16" s="3"/>
      <c r="E16" s="3"/>
    </row>
    <row r="17" spans="1:6" ht="15.75">
      <c r="A17" s="176" t="s">
        <v>8</v>
      </c>
      <c r="B17" s="176"/>
      <c r="C17" s="176"/>
      <c r="D17" s="3"/>
      <c r="E17" s="3"/>
    </row>
    <row r="18" spans="1:6" ht="15.75">
      <c r="A18" s="173" t="s">
        <v>217</v>
      </c>
      <c r="B18" s="173"/>
      <c r="C18" s="173"/>
      <c r="D18" s="3"/>
      <c r="E18" s="3"/>
    </row>
    <row r="19" spans="1:6" ht="15.75">
      <c r="A19" s="1"/>
      <c r="B19" s="1"/>
      <c r="C19" s="1"/>
    </row>
    <row r="20" spans="1:6" ht="15.75">
      <c r="A20" s="1"/>
      <c r="B20" s="1"/>
      <c r="C20" s="1"/>
    </row>
    <row r="21" spans="1:6" ht="15.75">
      <c r="A21" s="1"/>
      <c r="B21" s="1"/>
      <c r="C21" s="1"/>
    </row>
    <row r="22" spans="1:6" ht="15.75">
      <c r="A22" s="1"/>
      <c r="B22" s="1"/>
      <c r="C22" s="4"/>
    </row>
    <row r="23" spans="1:6" ht="36" customHeight="1">
      <c r="A23" s="11" t="s">
        <v>21</v>
      </c>
      <c r="B23" s="11" t="s">
        <v>22</v>
      </c>
      <c r="C23" s="11" t="s">
        <v>23</v>
      </c>
    </row>
    <row r="24" spans="1:6" ht="15.75">
      <c r="A24" s="10">
        <v>1</v>
      </c>
      <c r="B24" s="10">
        <v>2</v>
      </c>
      <c r="C24" s="10">
        <v>3</v>
      </c>
    </row>
    <row r="25" spans="1:6" ht="31.5">
      <c r="A25" s="5" t="s">
        <v>9</v>
      </c>
      <c r="B25" s="6" t="s">
        <v>10</v>
      </c>
      <c r="C25" s="12">
        <f>SUM(C26)</f>
        <v>50</v>
      </c>
    </row>
    <row r="26" spans="1:6" ht="31.5">
      <c r="A26" s="7" t="s">
        <v>11</v>
      </c>
      <c r="B26" s="8" t="s">
        <v>12</v>
      </c>
      <c r="C26" s="13">
        <f>SUM(C29+C27)</f>
        <v>50</v>
      </c>
    </row>
    <row r="27" spans="1:6" ht="31.5" customHeight="1">
      <c r="A27" s="5" t="s">
        <v>13</v>
      </c>
      <c r="B27" s="6" t="s">
        <v>14</v>
      </c>
      <c r="C27" s="12">
        <f>SUM(C28)</f>
        <v>-16552.63</v>
      </c>
    </row>
    <row r="28" spans="1:6" ht="33.75" customHeight="1">
      <c r="A28" s="7" t="s">
        <v>15</v>
      </c>
      <c r="B28" s="8" t="s">
        <v>16</v>
      </c>
      <c r="C28" s="14">
        <f ca="1">-'Прил3 доходы'!C73</f>
        <v>-16552.63</v>
      </c>
    </row>
    <row r="29" spans="1:6" ht="36" customHeight="1">
      <c r="A29" s="5" t="s">
        <v>17</v>
      </c>
      <c r="B29" s="6" t="s">
        <v>18</v>
      </c>
      <c r="C29" s="72">
        <f>SUM(C30)</f>
        <v>16602.63</v>
      </c>
    </row>
    <row r="30" spans="1:6" ht="33" customHeight="1">
      <c r="A30" s="7" t="s">
        <v>19</v>
      </c>
      <c r="B30" s="8" t="s">
        <v>20</v>
      </c>
      <c r="C30" s="79">
        <v>16602.63</v>
      </c>
      <c r="F30" s="9"/>
    </row>
    <row r="31" spans="1:6" ht="15.75">
      <c r="A31" s="1"/>
      <c r="B31" s="1"/>
      <c r="C31" s="1"/>
    </row>
    <row r="32" spans="1:6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</sheetData>
  <mergeCells count="8">
    <mergeCell ref="A18:C18"/>
    <mergeCell ref="B1:C1"/>
    <mergeCell ref="B13:C13"/>
    <mergeCell ref="A15:C15"/>
    <mergeCell ref="A16:C16"/>
    <mergeCell ref="A17:C17"/>
    <mergeCell ref="B7:C7"/>
    <mergeCell ref="B9:C9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4"/>
  <sheetViews>
    <sheetView workbookViewId="0">
      <selection activeCell="B7" sqref="B7:D7"/>
    </sheetView>
  </sheetViews>
  <sheetFormatPr defaultRowHeight="15"/>
  <cols>
    <col min="1" max="1" width="28.140625" style="2" customWidth="1"/>
    <col min="2" max="2" width="51.140625" style="2" customWidth="1"/>
    <col min="3" max="3" width="13.42578125" style="2" customWidth="1"/>
    <col min="4" max="4" width="12.7109375" style="2" customWidth="1"/>
    <col min="5" max="16384" width="9.140625" style="2"/>
  </cols>
  <sheetData>
    <row r="1" spans="1:5" ht="15.75">
      <c r="A1" s="1"/>
      <c r="B1" s="4"/>
      <c r="C1" s="174" t="s">
        <v>174</v>
      </c>
      <c r="D1" s="174"/>
    </row>
    <row r="2" spans="1:5" ht="15.75">
      <c r="A2" s="1"/>
      <c r="B2" s="174" t="s">
        <v>1</v>
      </c>
      <c r="C2" s="174"/>
      <c r="D2" s="180"/>
    </row>
    <row r="3" spans="1:5" ht="15.75">
      <c r="A3" s="1"/>
      <c r="B3" s="174" t="s">
        <v>2</v>
      </c>
      <c r="C3" s="174"/>
      <c r="D3" s="180"/>
    </row>
    <row r="4" spans="1:5" ht="15.75">
      <c r="A4" s="1"/>
      <c r="B4" s="174" t="s">
        <v>3</v>
      </c>
      <c r="C4" s="174"/>
      <c r="D4" s="180"/>
    </row>
    <row r="5" spans="1:5" ht="15.75">
      <c r="A5" s="1"/>
      <c r="B5" s="174" t="s">
        <v>4</v>
      </c>
      <c r="C5" s="174"/>
      <c r="D5" s="180"/>
    </row>
    <row r="6" spans="1:5" ht="15.75">
      <c r="A6" s="1"/>
      <c r="B6" s="174" t="s">
        <v>5</v>
      </c>
      <c r="C6" s="174"/>
      <c r="D6" s="180"/>
    </row>
    <row r="7" spans="1:5" ht="15.75">
      <c r="A7" s="1"/>
      <c r="B7" s="177" t="s">
        <v>223</v>
      </c>
      <c r="C7" s="180"/>
      <c r="D7" s="180"/>
    </row>
    <row r="8" spans="1:5" ht="15.75">
      <c r="A8" s="1"/>
      <c r="B8" s="43"/>
      <c r="C8" s="96"/>
      <c r="D8" s="96"/>
    </row>
    <row r="9" spans="1:5" ht="15.75">
      <c r="A9" s="1"/>
      <c r="B9" s="43"/>
      <c r="C9" s="177"/>
      <c r="D9" s="177"/>
    </row>
    <row r="10" spans="1:5" ht="15.75">
      <c r="A10" s="1"/>
      <c r="B10" s="43"/>
      <c r="C10" s="43"/>
      <c r="D10" s="43"/>
    </row>
    <row r="11" spans="1:5" ht="15.75">
      <c r="A11" s="1"/>
      <c r="B11" s="43"/>
      <c r="C11" s="43"/>
      <c r="D11" s="43"/>
    </row>
    <row r="12" spans="1:5" ht="15.75">
      <c r="A12" s="1"/>
      <c r="B12" s="43"/>
      <c r="C12" s="43"/>
      <c r="D12" s="43"/>
    </row>
    <row r="13" spans="1:5" ht="15.75">
      <c r="A13" s="1"/>
      <c r="B13" s="1"/>
      <c r="C13" s="1"/>
    </row>
    <row r="14" spans="1:5" ht="15.75">
      <c r="A14" s="173" t="s">
        <v>6</v>
      </c>
      <c r="B14" s="173"/>
      <c r="C14" s="173"/>
      <c r="D14" s="180"/>
    </row>
    <row r="15" spans="1:5" ht="15.75">
      <c r="A15" s="176" t="s">
        <v>175</v>
      </c>
      <c r="B15" s="176"/>
      <c r="C15" s="176"/>
      <c r="D15" s="180"/>
      <c r="E15" s="3"/>
    </row>
    <row r="16" spans="1:5" ht="15.75">
      <c r="A16" s="176" t="s">
        <v>176</v>
      </c>
      <c r="B16" s="176"/>
      <c r="C16" s="176"/>
      <c r="D16" s="180"/>
      <c r="E16" s="3"/>
    </row>
    <row r="17" spans="1:6" ht="15.75">
      <c r="A17" s="173" t="s">
        <v>218</v>
      </c>
      <c r="B17" s="173"/>
      <c r="C17" s="173"/>
      <c r="D17" s="180"/>
      <c r="E17" s="3"/>
    </row>
    <row r="18" spans="1:6" ht="15.75">
      <c r="A18" s="1"/>
      <c r="B18" s="1"/>
      <c r="C18" s="1"/>
    </row>
    <row r="19" spans="1:6" ht="15.75">
      <c r="A19" s="1"/>
      <c r="B19" s="1"/>
      <c r="C19" s="1"/>
    </row>
    <row r="20" spans="1:6" ht="15.75">
      <c r="A20" s="1"/>
      <c r="B20" s="1"/>
      <c r="C20" s="1"/>
    </row>
    <row r="21" spans="1:6" ht="52.5" customHeight="1">
      <c r="A21" s="178" t="s">
        <v>177</v>
      </c>
      <c r="B21" s="178" t="s">
        <v>22</v>
      </c>
      <c r="C21" s="178" t="s">
        <v>178</v>
      </c>
      <c r="D21" s="179"/>
    </row>
    <row r="22" spans="1:6" ht="20.25" customHeight="1">
      <c r="A22" s="179"/>
      <c r="B22" s="179"/>
      <c r="C22" s="73" t="s">
        <v>198</v>
      </c>
      <c r="D22" s="73" t="s">
        <v>219</v>
      </c>
    </row>
    <row r="23" spans="1:6" ht="15" customHeight="1">
      <c r="A23" s="15">
        <v>1</v>
      </c>
      <c r="B23" s="15">
        <v>2</v>
      </c>
      <c r="C23" s="15">
        <v>3</v>
      </c>
      <c r="D23" s="15">
        <v>4</v>
      </c>
    </row>
    <row r="24" spans="1:6" ht="31.5">
      <c r="A24" s="5" t="s">
        <v>9</v>
      </c>
      <c r="B24" s="6" t="s">
        <v>10</v>
      </c>
      <c r="C24" s="12">
        <f>SUM(C25)</f>
        <v>823.10000000000218</v>
      </c>
      <c r="D24" s="12">
        <f>SUM(D25)</f>
        <v>778.97000000000116</v>
      </c>
    </row>
    <row r="25" spans="1:6" ht="31.5">
      <c r="A25" s="7" t="s">
        <v>11</v>
      </c>
      <c r="B25" s="8" t="s">
        <v>12</v>
      </c>
      <c r="C25" s="13">
        <f>SUM(C28+C26)</f>
        <v>823.10000000000218</v>
      </c>
      <c r="D25" s="13">
        <f>SUM(D28+D26)</f>
        <v>778.97000000000116</v>
      </c>
    </row>
    <row r="26" spans="1:6" ht="31.5" customHeight="1">
      <c r="A26" s="5" t="s">
        <v>13</v>
      </c>
      <c r="B26" s="6" t="s">
        <v>14</v>
      </c>
      <c r="C26" s="12">
        <f>SUM(C27)</f>
        <v>-17972.28</v>
      </c>
      <c r="D26" s="12">
        <f>SUM(D27)</f>
        <v>-17396.28</v>
      </c>
    </row>
    <row r="27" spans="1:6" ht="33.75" customHeight="1">
      <c r="A27" s="7" t="s">
        <v>15</v>
      </c>
      <c r="B27" s="8" t="s">
        <v>16</v>
      </c>
      <c r="C27" s="14">
        <f ca="1">-'Прил4 доходы'!C73</f>
        <v>-17972.28</v>
      </c>
      <c r="D27" s="14">
        <f ca="1">-'Прил4 доходы'!D73</f>
        <v>-17396.28</v>
      </c>
    </row>
    <row r="28" spans="1:6" ht="36" customHeight="1">
      <c r="A28" s="5" t="s">
        <v>17</v>
      </c>
      <c r="B28" s="6" t="s">
        <v>18</v>
      </c>
      <c r="C28" s="72">
        <f>SUM(C29)</f>
        <v>18795.38</v>
      </c>
      <c r="D28" s="72">
        <f>SUM(D29)</f>
        <v>18175.25</v>
      </c>
    </row>
    <row r="29" spans="1:6" ht="33" customHeight="1">
      <c r="A29" s="7" t="s">
        <v>19</v>
      </c>
      <c r="B29" s="8" t="s">
        <v>20</v>
      </c>
      <c r="C29" s="79">
        <v>18795.38</v>
      </c>
      <c r="D29" s="79">
        <v>18175.25</v>
      </c>
      <c r="F29" s="9"/>
    </row>
    <row r="30" spans="1:6" ht="15.75">
      <c r="A30" s="1"/>
      <c r="B30" s="1"/>
      <c r="C30" s="1"/>
    </row>
    <row r="31" spans="1:6" ht="15.75">
      <c r="A31" s="1"/>
      <c r="B31" s="1"/>
      <c r="C31" s="1"/>
    </row>
    <row r="32" spans="1:6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</sheetData>
  <mergeCells count="15">
    <mergeCell ref="C9:D9"/>
    <mergeCell ref="B5:D5"/>
    <mergeCell ref="B6:D6"/>
    <mergeCell ref="B7:D7"/>
    <mergeCell ref="C1:D1"/>
    <mergeCell ref="B2:D2"/>
    <mergeCell ref="B3:D3"/>
    <mergeCell ref="B4:D4"/>
    <mergeCell ref="A21:A22"/>
    <mergeCell ref="B21:B22"/>
    <mergeCell ref="C21:D21"/>
    <mergeCell ref="A15:D15"/>
    <mergeCell ref="A14:D14"/>
    <mergeCell ref="A16:D16"/>
    <mergeCell ref="A17:D17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8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87"/>
  <sheetViews>
    <sheetView zoomScaleNormal="100" workbookViewId="0">
      <selection activeCell="H13" sqref="H13"/>
    </sheetView>
  </sheetViews>
  <sheetFormatPr defaultRowHeight="12.75"/>
  <cols>
    <col min="1" max="1" width="27" customWidth="1"/>
    <col min="2" max="2" width="54.85546875" customWidth="1"/>
    <col min="3" max="3" width="16.42578125" style="30" customWidth="1"/>
    <col min="7" max="7" width="10.5703125" bestFit="1" customWidth="1"/>
  </cols>
  <sheetData>
    <row r="1" spans="1:3" ht="15.75">
      <c r="A1" s="4"/>
      <c r="B1" s="174" t="s">
        <v>24</v>
      </c>
      <c r="C1" s="174"/>
    </row>
    <row r="2" spans="1:3" ht="15.75">
      <c r="A2" s="174" t="s">
        <v>1</v>
      </c>
      <c r="B2" s="174"/>
      <c r="C2" s="180"/>
    </row>
    <row r="3" spans="1:3" ht="15.75">
      <c r="A3" s="174" t="s">
        <v>2</v>
      </c>
      <c r="B3" s="174"/>
      <c r="C3" s="180"/>
    </row>
    <row r="4" spans="1:3" ht="15.75">
      <c r="A4" s="174" t="s">
        <v>3</v>
      </c>
      <c r="B4" s="174"/>
      <c r="C4" s="180"/>
    </row>
    <row r="5" spans="1:3" ht="15.75">
      <c r="A5" s="174" t="s">
        <v>4</v>
      </c>
      <c r="B5" s="174"/>
      <c r="C5" s="180"/>
    </row>
    <row r="6" spans="1:3" ht="15.75">
      <c r="A6" s="174" t="s">
        <v>5</v>
      </c>
      <c r="B6" s="174"/>
      <c r="C6" s="180"/>
    </row>
    <row r="7" spans="1:3" ht="15.75">
      <c r="A7" s="177" t="s">
        <v>223</v>
      </c>
      <c r="B7" s="180"/>
      <c r="C7" s="180"/>
    </row>
    <row r="8" spans="1:3" ht="15.75">
      <c r="A8" s="43"/>
      <c r="B8" s="96"/>
      <c r="C8" s="96"/>
    </row>
    <row r="9" spans="1:3" ht="15.75">
      <c r="A9" s="43"/>
      <c r="B9" s="177"/>
      <c r="C9" s="177"/>
    </row>
    <row r="10" spans="1:3" ht="15.75">
      <c r="A10" s="1"/>
      <c r="B10" s="4"/>
      <c r="C10" s="43"/>
    </row>
    <row r="11" spans="1:3" ht="15.75">
      <c r="A11" s="1"/>
      <c r="B11" s="4"/>
      <c r="C11" s="4"/>
    </row>
    <row r="12" spans="1:3" ht="15.75">
      <c r="A12" s="173" t="s">
        <v>25</v>
      </c>
      <c r="B12" s="173"/>
      <c r="C12" s="173"/>
    </row>
    <row r="13" spans="1:3" ht="15.75">
      <c r="A13" s="173" t="s">
        <v>26</v>
      </c>
      <c r="B13" s="173"/>
      <c r="C13" s="173"/>
    </row>
    <row r="14" spans="1:3" ht="15.75">
      <c r="A14" s="173" t="s">
        <v>27</v>
      </c>
      <c r="B14" s="173"/>
      <c r="C14" s="173"/>
    </row>
    <row r="15" spans="1:3" ht="15.75">
      <c r="A15" s="173" t="s">
        <v>220</v>
      </c>
      <c r="B15" s="173"/>
      <c r="C15" s="173"/>
    </row>
    <row r="16" spans="1:3" ht="15.75">
      <c r="A16" s="16"/>
      <c r="B16" s="16"/>
      <c r="C16" s="16"/>
    </row>
    <row r="17" spans="1:7" ht="36.75" customHeight="1">
      <c r="A17" s="80" t="s">
        <v>28</v>
      </c>
      <c r="B17" s="81" t="s">
        <v>29</v>
      </c>
      <c r="C17" s="82" t="s">
        <v>30</v>
      </c>
    </row>
    <row r="18" spans="1:7" ht="15.75">
      <c r="A18" s="15">
        <v>1</v>
      </c>
      <c r="B18" s="15">
        <v>2</v>
      </c>
      <c r="C18" s="15">
        <v>3</v>
      </c>
    </row>
    <row r="19" spans="1:7" ht="15.75">
      <c r="A19" s="5" t="s">
        <v>31</v>
      </c>
      <c r="B19" s="17" t="s">
        <v>32</v>
      </c>
      <c r="C19" s="83">
        <f>C20+C22+C26+C29+C37+C40+C44+C55+C62</f>
        <v>12485.630000000001</v>
      </c>
    </row>
    <row r="20" spans="1:7" ht="15.75">
      <c r="A20" s="5" t="s">
        <v>33</v>
      </c>
      <c r="B20" s="17" t="s">
        <v>34</v>
      </c>
      <c r="C20" s="83">
        <f>SUM(C21)</f>
        <v>1213.42</v>
      </c>
    </row>
    <row r="21" spans="1:7" ht="15.75">
      <c r="A21" s="7" t="s">
        <v>35</v>
      </c>
      <c r="B21" s="172" t="s">
        <v>36</v>
      </c>
      <c r="C21" s="84">
        <v>1213.42</v>
      </c>
    </row>
    <row r="22" spans="1:7" ht="33.75" customHeight="1">
      <c r="A22" s="24" t="s">
        <v>37</v>
      </c>
      <c r="B22" s="25" t="s">
        <v>38</v>
      </c>
      <c r="C22" s="87">
        <f>C23</f>
        <v>989.26</v>
      </c>
    </row>
    <row r="23" spans="1:7" ht="38.25" customHeight="1">
      <c r="A23" s="27" t="s">
        <v>39</v>
      </c>
      <c r="B23" s="23" t="s">
        <v>40</v>
      </c>
      <c r="C23" s="88">
        <v>989.26</v>
      </c>
      <c r="G23" s="114"/>
    </row>
    <row r="24" spans="1:7" s="44" customFormat="1" ht="99.75" hidden="1" customHeight="1">
      <c r="A24" s="52" t="s">
        <v>41</v>
      </c>
      <c r="B24" s="53" t="s">
        <v>42</v>
      </c>
      <c r="C24" s="90">
        <f>C25</f>
        <v>0</v>
      </c>
      <c r="G24" s="45"/>
    </row>
    <row r="25" spans="1:7" ht="144.75" hidden="1" customHeight="1">
      <c r="A25" s="54" t="s">
        <v>156</v>
      </c>
      <c r="B25" s="55" t="s">
        <v>191</v>
      </c>
      <c r="C25" s="91"/>
      <c r="G25" s="21"/>
    </row>
    <row r="26" spans="1:7" s="22" customFormat="1" ht="15.75" hidden="1">
      <c r="A26" s="56" t="s">
        <v>43</v>
      </c>
      <c r="B26" s="57" t="s">
        <v>44</v>
      </c>
      <c r="C26" s="85">
        <f>SUM(C27)</f>
        <v>0</v>
      </c>
    </row>
    <row r="27" spans="1:7" s="22" customFormat="1" ht="15.75" hidden="1">
      <c r="A27" s="58" t="s">
        <v>45</v>
      </c>
      <c r="B27" s="59" t="s">
        <v>46</v>
      </c>
      <c r="C27" s="86">
        <f>SUM(C28)</f>
        <v>0</v>
      </c>
    </row>
    <row r="28" spans="1:7" s="22" customFormat="1" ht="15.75" hidden="1">
      <c r="A28" s="58" t="s">
        <v>47</v>
      </c>
      <c r="B28" s="59" t="s">
        <v>46</v>
      </c>
      <c r="C28" s="86">
        <v>0</v>
      </c>
      <c r="E28" s="30"/>
    </row>
    <row r="29" spans="1:7" ht="15.75">
      <c r="A29" s="5" t="s">
        <v>48</v>
      </c>
      <c r="B29" s="19" t="s">
        <v>49</v>
      </c>
      <c r="C29" s="83">
        <f>C30+C32</f>
        <v>8384.02</v>
      </c>
    </row>
    <row r="30" spans="1:7" ht="15.75">
      <c r="A30" s="5" t="s">
        <v>50</v>
      </c>
      <c r="B30" s="19" t="s">
        <v>51</v>
      </c>
      <c r="C30" s="83">
        <f>SUM(C31)</f>
        <v>312.93</v>
      </c>
    </row>
    <row r="31" spans="1:7" ht="48" customHeight="1">
      <c r="A31" s="7" t="s">
        <v>52</v>
      </c>
      <c r="B31" s="18" t="s">
        <v>53</v>
      </c>
      <c r="C31" s="84">
        <v>312.93</v>
      </c>
    </row>
    <row r="32" spans="1:7" ht="15.75">
      <c r="A32" s="5" t="s">
        <v>54</v>
      </c>
      <c r="B32" s="19" t="s">
        <v>55</v>
      </c>
      <c r="C32" s="83">
        <f>C33+C35</f>
        <v>8071.09</v>
      </c>
    </row>
    <row r="33" spans="1:6" ht="15.75">
      <c r="A33" s="7" t="s">
        <v>56</v>
      </c>
      <c r="B33" s="19" t="s">
        <v>57</v>
      </c>
      <c r="C33" s="83">
        <f>C34</f>
        <v>4000</v>
      </c>
    </row>
    <row r="34" spans="1:6" ht="47.25">
      <c r="A34" s="7" t="s">
        <v>58</v>
      </c>
      <c r="B34" s="23" t="s">
        <v>59</v>
      </c>
      <c r="C34" s="84">
        <v>4000</v>
      </c>
    </row>
    <row r="35" spans="1:6" ht="15.75">
      <c r="A35" s="5" t="s">
        <v>60</v>
      </c>
      <c r="B35" s="19" t="s">
        <v>61</v>
      </c>
      <c r="C35" s="83">
        <f>C36</f>
        <v>4071.09</v>
      </c>
    </row>
    <row r="36" spans="1:6" ht="51.75" customHeight="1">
      <c r="A36" s="7" t="s">
        <v>62</v>
      </c>
      <c r="B36" s="23" t="s">
        <v>63</v>
      </c>
      <c r="C36" s="84">
        <v>4071.09</v>
      </c>
    </row>
    <row r="37" spans="1:6" ht="15.75">
      <c r="A37" s="5" t="s">
        <v>64</v>
      </c>
      <c r="B37" s="19" t="s">
        <v>65</v>
      </c>
      <c r="C37" s="83">
        <f>C38</f>
        <v>0.6</v>
      </c>
    </row>
    <row r="38" spans="1:6" ht="63">
      <c r="A38" s="5" t="s">
        <v>66</v>
      </c>
      <c r="B38" s="19" t="s">
        <v>67</v>
      </c>
      <c r="C38" s="83">
        <f>C39</f>
        <v>0.6</v>
      </c>
    </row>
    <row r="39" spans="1:6" ht="92.25" customHeight="1">
      <c r="A39" s="7" t="s">
        <v>68</v>
      </c>
      <c r="B39" s="18" t="s">
        <v>69</v>
      </c>
      <c r="C39" s="84">
        <v>0.6</v>
      </c>
    </row>
    <row r="40" spans="1:6" s="22" customFormat="1" ht="31.5" hidden="1">
      <c r="A40" s="66" t="s">
        <v>70</v>
      </c>
      <c r="B40" s="70" t="s">
        <v>71</v>
      </c>
      <c r="C40" s="92">
        <f>C41</f>
        <v>0</v>
      </c>
    </row>
    <row r="41" spans="1:6" ht="15.75" hidden="1">
      <c r="A41" s="66" t="s">
        <v>72</v>
      </c>
      <c r="B41" s="70" t="s">
        <v>49</v>
      </c>
      <c r="C41" s="92">
        <f>C42</f>
        <v>0</v>
      </c>
    </row>
    <row r="42" spans="1:6" ht="31.5" hidden="1">
      <c r="A42" s="66" t="s">
        <v>73</v>
      </c>
      <c r="B42" s="70" t="s">
        <v>74</v>
      </c>
      <c r="C42" s="92">
        <f>C43</f>
        <v>0</v>
      </c>
    </row>
    <row r="43" spans="1:6" ht="47.25" hidden="1">
      <c r="A43" s="68" t="s">
        <v>75</v>
      </c>
      <c r="B43" s="71" t="s">
        <v>76</v>
      </c>
      <c r="C43" s="93"/>
    </row>
    <row r="44" spans="1:6" ht="47.25">
      <c r="A44" s="5" t="s">
        <v>77</v>
      </c>
      <c r="B44" s="19" t="s">
        <v>78</v>
      </c>
      <c r="C44" s="83">
        <f>SUM(C45+C52)</f>
        <v>1898.33</v>
      </c>
      <c r="F44" s="114"/>
    </row>
    <row r="45" spans="1:6" ht="112.5" customHeight="1">
      <c r="A45" s="5" t="s">
        <v>79</v>
      </c>
      <c r="B45" s="19" t="s">
        <v>80</v>
      </c>
      <c r="C45" s="83">
        <f>C48+C46</f>
        <v>1699.59</v>
      </c>
    </row>
    <row r="46" spans="1:6" ht="45" customHeight="1">
      <c r="A46" s="5" t="s">
        <v>199</v>
      </c>
      <c r="B46" s="89" t="s">
        <v>200</v>
      </c>
      <c r="C46" s="83">
        <f>C47</f>
        <v>0.53</v>
      </c>
    </row>
    <row r="47" spans="1:6" ht="45.75" customHeight="1">
      <c r="A47" s="7" t="s">
        <v>201</v>
      </c>
      <c r="B47" s="18" t="s">
        <v>202</v>
      </c>
      <c r="C47" s="84">
        <v>0.53</v>
      </c>
      <c r="D47" s="26"/>
      <c r="E47" s="26"/>
    </row>
    <row r="48" spans="1:6" ht="78" customHeight="1">
      <c r="A48" s="5" t="s">
        <v>81</v>
      </c>
      <c r="B48" s="19" t="s">
        <v>82</v>
      </c>
      <c r="C48" s="83">
        <f>C49</f>
        <v>1699.06</v>
      </c>
      <c r="D48" s="26"/>
      <c r="E48" s="26"/>
    </row>
    <row r="49" spans="1:5" s="30" customFormat="1" ht="63.75" customHeight="1">
      <c r="A49" s="24" t="s">
        <v>83</v>
      </c>
      <c r="B49" s="25" t="s">
        <v>84</v>
      </c>
      <c r="C49" s="87">
        <f>C50+C51</f>
        <v>1699.06</v>
      </c>
      <c r="D49" s="29"/>
      <c r="E49" s="29"/>
    </row>
    <row r="50" spans="1:5" ht="84" customHeight="1">
      <c r="A50" s="27" t="s">
        <v>85</v>
      </c>
      <c r="B50" s="23" t="s">
        <v>86</v>
      </c>
      <c r="C50" s="88">
        <v>890</v>
      </c>
    </row>
    <row r="51" spans="1:5" ht="79.5" customHeight="1">
      <c r="A51" s="27" t="s">
        <v>87</v>
      </c>
      <c r="B51" s="28" t="s">
        <v>88</v>
      </c>
      <c r="C51" s="88">
        <v>809.06</v>
      </c>
    </row>
    <row r="52" spans="1:5" ht="121.5" customHeight="1">
      <c r="A52" s="5" t="s">
        <v>89</v>
      </c>
      <c r="B52" s="19" t="s">
        <v>90</v>
      </c>
      <c r="C52" s="83">
        <f>SUM(C54)</f>
        <v>198.74</v>
      </c>
    </row>
    <row r="53" spans="1:5" s="22" customFormat="1" ht="110.25" customHeight="1">
      <c r="A53" s="31" t="s">
        <v>91</v>
      </c>
      <c r="B53" s="25" t="s">
        <v>92</v>
      </c>
      <c r="C53" s="83">
        <f>C54</f>
        <v>198.74</v>
      </c>
    </row>
    <row r="54" spans="1:5" s="22" customFormat="1" ht="94.5" customHeight="1">
      <c r="A54" s="7" t="s">
        <v>93</v>
      </c>
      <c r="B54" s="18" t="s">
        <v>94</v>
      </c>
      <c r="C54" s="84">
        <v>198.74</v>
      </c>
    </row>
    <row r="55" spans="1:5" s="22" customFormat="1" ht="31.5" hidden="1" customHeight="1">
      <c r="A55" s="61" t="s">
        <v>95</v>
      </c>
      <c r="B55" s="62" t="s">
        <v>96</v>
      </c>
      <c r="C55" s="90">
        <f>C56+C59</f>
        <v>0</v>
      </c>
    </row>
    <row r="56" spans="1:5" s="22" customFormat="1" ht="33" hidden="1" customHeight="1">
      <c r="A56" s="61" t="s">
        <v>97</v>
      </c>
      <c r="B56" s="62" t="s">
        <v>98</v>
      </c>
      <c r="C56" s="90">
        <f>C57</f>
        <v>0</v>
      </c>
    </row>
    <row r="57" spans="1:5" s="22" customFormat="1" ht="15.75" hidden="1" customHeight="1">
      <c r="A57" s="63" t="s">
        <v>99</v>
      </c>
      <c r="B57" s="64" t="s">
        <v>100</v>
      </c>
      <c r="C57" s="91">
        <f>C58</f>
        <v>0</v>
      </c>
    </row>
    <row r="58" spans="1:5" s="22" customFormat="1" ht="31.5" hidden="1" customHeight="1">
      <c r="A58" s="65" t="s">
        <v>101</v>
      </c>
      <c r="B58" s="65" t="s">
        <v>102</v>
      </c>
      <c r="C58" s="91">
        <v>0</v>
      </c>
    </row>
    <row r="59" spans="1:5" s="22" customFormat="1" ht="33" hidden="1" customHeight="1">
      <c r="A59" s="66" t="s">
        <v>103</v>
      </c>
      <c r="B59" s="67" t="s">
        <v>104</v>
      </c>
      <c r="C59" s="92">
        <f>C60</f>
        <v>0</v>
      </c>
    </row>
    <row r="60" spans="1:5" s="22" customFormat="1" ht="33" hidden="1" customHeight="1">
      <c r="A60" s="68" t="s">
        <v>105</v>
      </c>
      <c r="B60" s="69" t="s">
        <v>106</v>
      </c>
      <c r="C60" s="93">
        <f>C61</f>
        <v>0</v>
      </c>
    </row>
    <row r="61" spans="1:5" s="22" customFormat="1" ht="57.75" hidden="1" customHeight="1">
      <c r="A61" s="69" t="s">
        <v>107</v>
      </c>
      <c r="B61" s="69" t="s">
        <v>108</v>
      </c>
      <c r="C61" s="93">
        <v>0</v>
      </c>
    </row>
    <row r="62" spans="1:5" s="22" customFormat="1" ht="63.75" hidden="1" customHeight="1">
      <c r="A62" s="67" t="s">
        <v>167</v>
      </c>
      <c r="B62" s="67" t="s">
        <v>166</v>
      </c>
      <c r="C62" s="92">
        <f>C63</f>
        <v>0</v>
      </c>
    </row>
    <row r="63" spans="1:5" s="22" customFormat="1" ht="102" hidden="1" customHeight="1">
      <c r="A63" s="70" t="s">
        <v>203</v>
      </c>
      <c r="B63" s="94" t="s">
        <v>204</v>
      </c>
      <c r="C63" s="92">
        <f>C64</f>
        <v>0</v>
      </c>
    </row>
    <row r="64" spans="1:5" s="22" customFormat="1" ht="126" hidden="1">
      <c r="A64" s="67" t="s">
        <v>205</v>
      </c>
      <c r="B64" s="94" t="s">
        <v>206</v>
      </c>
      <c r="C64" s="92">
        <f>C65</f>
        <v>0</v>
      </c>
    </row>
    <row r="65" spans="1:3" s="22" customFormat="1" ht="117.75" hidden="1" customHeight="1">
      <c r="A65" s="71" t="s">
        <v>207</v>
      </c>
      <c r="B65" s="95" t="s">
        <v>208</v>
      </c>
      <c r="C65" s="93"/>
    </row>
    <row r="66" spans="1:3" s="22" customFormat="1" ht="34.5" customHeight="1">
      <c r="A66" s="5" t="s">
        <v>109</v>
      </c>
      <c r="B66" s="17" t="s">
        <v>110</v>
      </c>
      <c r="C66" s="83">
        <f>C67+C72</f>
        <v>4067</v>
      </c>
    </row>
    <row r="67" spans="1:3" s="22" customFormat="1" ht="34.5" customHeight="1">
      <c r="A67" s="5" t="s">
        <v>111</v>
      </c>
      <c r="B67" s="19" t="s">
        <v>112</v>
      </c>
      <c r="C67" s="83">
        <f>C69+C70+C71+C68</f>
        <v>4067</v>
      </c>
    </row>
    <row r="68" spans="1:3" s="22" customFormat="1" ht="34.5" customHeight="1">
      <c r="A68" s="77" t="s">
        <v>192</v>
      </c>
      <c r="B68" s="78" t="s">
        <v>193</v>
      </c>
      <c r="C68" s="83">
        <f ca="1">'Прил5 Безвозм '!C20</f>
        <v>1650.8000000000002</v>
      </c>
    </row>
    <row r="69" spans="1:3" s="22" customFormat="1" ht="42" hidden="1" customHeight="1">
      <c r="A69" s="61" t="s">
        <v>113</v>
      </c>
      <c r="B69" s="144" t="s">
        <v>114</v>
      </c>
      <c r="C69" s="90">
        <f ca="1">'Прил5 Безвозм '!C23</f>
        <v>0</v>
      </c>
    </row>
    <row r="70" spans="1:3" s="22" customFormat="1" ht="31.5" hidden="1">
      <c r="A70" s="61" t="s">
        <v>123</v>
      </c>
      <c r="B70" s="145" t="s">
        <v>124</v>
      </c>
      <c r="C70" s="90">
        <f ca="1">'Прил5 Безвозм '!C38</f>
        <v>0</v>
      </c>
    </row>
    <row r="71" spans="1:3" ht="15.75">
      <c r="A71" s="5" t="s">
        <v>131</v>
      </c>
      <c r="B71" s="19" t="s">
        <v>132</v>
      </c>
      <c r="C71" s="83">
        <f ca="1">'Прил5 Безвозм '!C43</f>
        <v>2416.1999999999998</v>
      </c>
    </row>
    <row r="72" spans="1:3" s="22" customFormat="1" ht="78.75" hidden="1">
      <c r="A72" s="142" t="s">
        <v>141</v>
      </c>
      <c r="B72" s="143" t="s">
        <v>151</v>
      </c>
      <c r="C72" s="90">
        <f ca="1">'Прил5 Безвозм '!C48</f>
        <v>0</v>
      </c>
    </row>
    <row r="73" spans="1:3" ht="15.75">
      <c r="A73" s="7"/>
      <c r="B73" s="5" t="s">
        <v>144</v>
      </c>
      <c r="C73" s="83">
        <f>SUM(C19+C66)</f>
        <v>16552.63</v>
      </c>
    </row>
    <row r="74" spans="1:3" ht="15">
      <c r="B74" s="34"/>
      <c r="C74" s="33"/>
    </row>
    <row r="75" spans="1:3" ht="15">
      <c r="B75" s="35"/>
      <c r="C75" s="36"/>
    </row>
    <row r="76" spans="1:3" ht="15">
      <c r="B76" s="35"/>
      <c r="C76" s="36"/>
    </row>
    <row r="77" spans="1:3" ht="15">
      <c r="B77" s="35"/>
      <c r="C77" s="36"/>
    </row>
    <row r="78" spans="1:3" ht="15">
      <c r="B78" s="37"/>
      <c r="C78" s="38"/>
    </row>
    <row r="79" spans="1:3" ht="15">
      <c r="B79" s="32"/>
      <c r="C79" s="33"/>
    </row>
    <row r="80" spans="1:3" ht="15">
      <c r="B80" s="35"/>
      <c r="C80" s="38"/>
    </row>
    <row r="81" spans="2:3" ht="15">
      <c r="B81" s="35"/>
      <c r="C81" s="38"/>
    </row>
    <row r="82" spans="2:3" ht="15">
      <c r="B82" s="37"/>
      <c r="C82" s="38"/>
    </row>
    <row r="83" spans="2:3" ht="15">
      <c r="B83" s="37"/>
      <c r="C83" s="39"/>
    </row>
    <row r="84" spans="2:3">
      <c r="B84" s="40"/>
    </row>
    <row r="85" spans="2:3">
      <c r="B85" s="40"/>
    </row>
    <row r="86" spans="2:3">
      <c r="B86" s="40"/>
    </row>
    <row r="87" spans="2:3">
      <c r="B87" s="40"/>
    </row>
  </sheetData>
  <mergeCells count="12">
    <mergeCell ref="A6:C6"/>
    <mergeCell ref="A13:C13"/>
    <mergeCell ref="B1:C1"/>
    <mergeCell ref="B9:C9"/>
    <mergeCell ref="A7:C7"/>
    <mergeCell ref="A12:C12"/>
    <mergeCell ref="A14:C14"/>
    <mergeCell ref="A15:C15"/>
    <mergeCell ref="A2:C2"/>
    <mergeCell ref="A3:C3"/>
    <mergeCell ref="A4:C4"/>
    <mergeCell ref="A5:C5"/>
  </mergeCells>
  <phoneticPr fontId="0" type="noConversion"/>
  <printOptions horizontalCentered="1"/>
  <pageMargins left="0.98425196850393704" right="0.39370078740157483" top="0.35433070866141736" bottom="0.35433070866141736" header="0.11811023622047245" footer="0.11811023622047245"/>
  <pageSetup paperSize="9" scale="85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90"/>
  <sheetViews>
    <sheetView topLeftCell="A3" zoomScaleNormal="100" workbookViewId="0">
      <selection activeCell="F23" sqref="F23:G23"/>
    </sheetView>
  </sheetViews>
  <sheetFormatPr defaultRowHeight="12.75"/>
  <cols>
    <col min="1" max="1" width="28.85546875" customWidth="1"/>
    <col min="2" max="2" width="54.85546875" customWidth="1"/>
    <col min="3" max="3" width="12.140625" style="30" customWidth="1"/>
    <col min="4" max="4" width="11.28515625" customWidth="1"/>
    <col min="7" max="7" width="10.5703125" bestFit="1" customWidth="1"/>
  </cols>
  <sheetData>
    <row r="1" spans="1:4" ht="15.75">
      <c r="A1" s="1"/>
      <c r="B1" s="4"/>
      <c r="C1" s="174" t="s">
        <v>179</v>
      </c>
      <c r="D1" s="174"/>
    </row>
    <row r="2" spans="1:4" ht="15.75">
      <c r="A2" s="1"/>
      <c r="B2" s="174" t="s">
        <v>1</v>
      </c>
      <c r="C2" s="174"/>
      <c r="D2" s="180"/>
    </row>
    <row r="3" spans="1:4" ht="15.75">
      <c r="A3" s="1"/>
      <c r="B3" s="174" t="s">
        <v>2</v>
      </c>
      <c r="C3" s="174"/>
      <c r="D3" s="180"/>
    </row>
    <row r="4" spans="1:4" ht="15.75">
      <c r="A4" s="1"/>
      <c r="B4" s="174" t="s">
        <v>3</v>
      </c>
      <c r="C4" s="174"/>
      <c r="D4" s="180"/>
    </row>
    <row r="5" spans="1:4" ht="15.75">
      <c r="A5" s="1"/>
      <c r="B5" s="174" t="s">
        <v>4</v>
      </c>
      <c r="C5" s="174"/>
      <c r="D5" s="180"/>
    </row>
    <row r="6" spans="1:4" ht="15.75">
      <c r="A6" s="1"/>
      <c r="B6" s="174" t="s">
        <v>5</v>
      </c>
      <c r="C6" s="174"/>
      <c r="D6" s="180"/>
    </row>
    <row r="7" spans="1:4" ht="15.75">
      <c r="A7" s="1"/>
      <c r="B7" s="177" t="s">
        <v>223</v>
      </c>
      <c r="C7" s="180"/>
      <c r="D7" s="180"/>
    </row>
    <row r="8" spans="1:4" ht="15.75">
      <c r="A8" s="1"/>
      <c r="B8" s="43"/>
      <c r="C8" s="96"/>
      <c r="D8" s="96"/>
    </row>
    <row r="9" spans="1:4" ht="15.75">
      <c r="A9" s="1"/>
      <c r="B9" s="43"/>
      <c r="C9" s="177"/>
      <c r="D9" s="177"/>
    </row>
    <row r="10" spans="1:4" ht="15.75">
      <c r="A10" s="1"/>
      <c r="B10" s="4"/>
      <c r="C10" s="43"/>
    </row>
    <row r="11" spans="1:4" ht="15.75">
      <c r="A11" s="1"/>
      <c r="B11" s="4"/>
      <c r="C11" s="4"/>
    </row>
    <row r="12" spans="1:4" ht="15.75">
      <c r="A12" s="173" t="s">
        <v>25</v>
      </c>
      <c r="B12" s="173"/>
      <c r="C12" s="173"/>
      <c r="D12" s="173"/>
    </row>
    <row r="13" spans="1:4" ht="15.75">
      <c r="A13" s="173" t="s">
        <v>26</v>
      </c>
      <c r="B13" s="173"/>
      <c r="C13" s="173"/>
      <c r="D13" s="173"/>
    </row>
    <row r="14" spans="1:4" ht="15.75">
      <c r="A14" s="173" t="s">
        <v>27</v>
      </c>
      <c r="B14" s="173"/>
      <c r="C14" s="173"/>
      <c r="D14" s="173"/>
    </row>
    <row r="15" spans="1:4" ht="15.75">
      <c r="A15" s="173" t="s">
        <v>221</v>
      </c>
      <c r="B15" s="173"/>
      <c r="C15" s="173"/>
      <c r="D15" s="173"/>
    </row>
    <row r="16" spans="1:4" ht="15.75">
      <c r="A16" s="16"/>
      <c r="B16" s="16"/>
      <c r="C16" s="16"/>
    </row>
    <row r="17" spans="1:7" ht="36.75" customHeight="1">
      <c r="A17" s="181" t="s">
        <v>28</v>
      </c>
      <c r="B17" s="183" t="s">
        <v>29</v>
      </c>
      <c r="C17" s="185" t="s">
        <v>30</v>
      </c>
      <c r="D17" s="185"/>
    </row>
    <row r="18" spans="1:7" ht="15" customHeight="1">
      <c r="A18" s="182"/>
      <c r="B18" s="184"/>
      <c r="C18" s="73" t="s">
        <v>198</v>
      </c>
      <c r="D18" s="73" t="s">
        <v>219</v>
      </c>
    </row>
    <row r="19" spans="1:7" ht="15.75">
      <c r="A19" s="15">
        <v>1</v>
      </c>
      <c r="B19" s="15">
        <v>2</v>
      </c>
      <c r="C19" s="15">
        <v>3</v>
      </c>
      <c r="D19" s="15">
        <v>4</v>
      </c>
    </row>
    <row r="20" spans="1:7" ht="15.75">
      <c r="A20" s="5" t="s">
        <v>31</v>
      </c>
      <c r="B20" s="17" t="s">
        <v>32</v>
      </c>
      <c r="C20" s="12">
        <f>C21+C23+C27+C30+C38+C41+C45+C56+C63</f>
        <v>13718.279999999999</v>
      </c>
      <c r="D20" s="12">
        <f>D21+D23+D27+D30+D38+D41+D45+D56+D63</f>
        <v>12982.88</v>
      </c>
    </row>
    <row r="21" spans="1:7" ht="15.75">
      <c r="A21" s="5" t="s">
        <v>33</v>
      </c>
      <c r="B21" s="17" t="s">
        <v>34</v>
      </c>
      <c r="C21" s="12">
        <f>SUM(C22)</f>
        <v>1237.69</v>
      </c>
      <c r="D21" s="12">
        <f>SUM(D22)</f>
        <v>1262.44</v>
      </c>
    </row>
    <row r="22" spans="1:7" ht="15.75">
      <c r="A22" s="7" t="s">
        <v>35</v>
      </c>
      <c r="B22" s="172" t="s">
        <v>36</v>
      </c>
      <c r="C22" s="13">
        <v>1237.69</v>
      </c>
      <c r="D22" s="13">
        <v>1262.44</v>
      </c>
    </row>
    <row r="23" spans="1:7" ht="33" customHeight="1">
      <c r="A23" s="24" t="s">
        <v>37</v>
      </c>
      <c r="B23" s="25" t="s">
        <v>38</v>
      </c>
      <c r="C23" s="87">
        <f>C24</f>
        <v>989.26</v>
      </c>
      <c r="D23" s="87">
        <f>D24</f>
        <v>989.26</v>
      </c>
    </row>
    <row r="24" spans="1:7" ht="41.25" customHeight="1">
      <c r="A24" s="27" t="s">
        <v>39</v>
      </c>
      <c r="B24" s="23" t="s">
        <v>40</v>
      </c>
      <c r="C24" s="88">
        <v>989.26</v>
      </c>
      <c r="D24" s="88">
        <v>989.26</v>
      </c>
    </row>
    <row r="25" spans="1:7" s="44" customFormat="1" ht="99.75" hidden="1" customHeight="1">
      <c r="A25" s="52" t="s">
        <v>41</v>
      </c>
      <c r="B25" s="53" t="s">
        <v>42</v>
      </c>
      <c r="C25" s="90">
        <f>C26</f>
        <v>0</v>
      </c>
      <c r="D25" s="90">
        <f>D26</f>
        <v>0</v>
      </c>
      <c r="G25" s="45"/>
    </row>
    <row r="26" spans="1:7" ht="144.75" hidden="1" customHeight="1">
      <c r="A26" s="54" t="s">
        <v>156</v>
      </c>
      <c r="B26" s="55" t="s">
        <v>191</v>
      </c>
      <c r="C26" s="91"/>
      <c r="D26" s="91"/>
      <c r="G26" s="21"/>
    </row>
    <row r="27" spans="1:7" s="22" customFormat="1" ht="15.75" hidden="1" customHeight="1">
      <c r="A27" s="56" t="s">
        <v>43</v>
      </c>
      <c r="B27" s="57" t="s">
        <v>44</v>
      </c>
      <c r="C27" s="48">
        <f>SUM(C28)</f>
        <v>0</v>
      </c>
      <c r="D27" s="48">
        <f>SUM(D28)</f>
        <v>0</v>
      </c>
    </row>
    <row r="28" spans="1:7" s="22" customFormat="1" ht="15.75" hidden="1" customHeight="1">
      <c r="A28" s="58" t="s">
        <v>45</v>
      </c>
      <c r="B28" s="59" t="s">
        <v>46</v>
      </c>
      <c r="C28" s="49">
        <f>SUM(C29)</f>
        <v>0</v>
      </c>
      <c r="D28" s="49">
        <f>SUM(D29)</f>
        <v>0</v>
      </c>
    </row>
    <row r="29" spans="1:7" s="22" customFormat="1" ht="15.75" hidden="1" customHeight="1">
      <c r="A29" s="58" t="s">
        <v>47</v>
      </c>
      <c r="B29" s="59" t="s">
        <v>46</v>
      </c>
      <c r="C29" s="49">
        <v>0</v>
      </c>
      <c r="D29" s="49">
        <v>0</v>
      </c>
      <c r="E29" s="30"/>
    </row>
    <row r="30" spans="1:7" ht="15.75">
      <c r="A30" s="5" t="s">
        <v>48</v>
      </c>
      <c r="B30" s="19" t="s">
        <v>49</v>
      </c>
      <c r="C30" s="12">
        <f>C31+C33</f>
        <v>8487.35</v>
      </c>
      <c r="D30" s="74">
        <f>D31+D33</f>
        <v>8587.1400000000012</v>
      </c>
    </row>
    <row r="31" spans="1:7" ht="15.75">
      <c r="A31" s="5" t="s">
        <v>50</v>
      </c>
      <c r="B31" s="19" t="s">
        <v>51</v>
      </c>
      <c r="C31" s="12">
        <f>SUM(C32)</f>
        <v>334.84</v>
      </c>
      <c r="D31" s="74">
        <f>SUM(D32)</f>
        <v>351.58</v>
      </c>
    </row>
    <row r="32" spans="1:7" ht="48" customHeight="1">
      <c r="A32" s="7" t="s">
        <v>52</v>
      </c>
      <c r="B32" s="18" t="s">
        <v>53</v>
      </c>
      <c r="C32" s="13">
        <v>334.84</v>
      </c>
      <c r="D32" s="75">
        <v>351.58</v>
      </c>
    </row>
    <row r="33" spans="1:4" ht="15.75">
      <c r="A33" s="5" t="s">
        <v>54</v>
      </c>
      <c r="B33" s="19" t="s">
        <v>55</v>
      </c>
      <c r="C33" s="12">
        <f>C34+C36</f>
        <v>8152.51</v>
      </c>
      <c r="D33" s="74">
        <f>D34+D36</f>
        <v>8235.5600000000013</v>
      </c>
    </row>
    <row r="34" spans="1:4" ht="15.75">
      <c r="A34" s="7" t="s">
        <v>56</v>
      </c>
      <c r="B34" s="19" t="s">
        <v>57</v>
      </c>
      <c r="C34" s="12">
        <f>C35</f>
        <v>4000</v>
      </c>
      <c r="D34" s="74">
        <f>D35</f>
        <v>4000</v>
      </c>
    </row>
    <row r="35" spans="1:4" ht="47.25">
      <c r="A35" s="7" t="s">
        <v>58</v>
      </c>
      <c r="B35" s="23" t="s">
        <v>59</v>
      </c>
      <c r="C35" s="13">
        <v>4000</v>
      </c>
      <c r="D35" s="75">
        <v>4000</v>
      </c>
    </row>
    <row r="36" spans="1:4" ht="15.75">
      <c r="A36" s="5" t="s">
        <v>60</v>
      </c>
      <c r="B36" s="19" t="s">
        <v>61</v>
      </c>
      <c r="C36" s="12">
        <f>C37</f>
        <v>4152.51</v>
      </c>
      <c r="D36" s="74">
        <f>D37</f>
        <v>4235.5600000000004</v>
      </c>
    </row>
    <row r="37" spans="1:4" ht="51.75" customHeight="1">
      <c r="A37" s="7" t="s">
        <v>62</v>
      </c>
      <c r="B37" s="23" t="s">
        <v>63</v>
      </c>
      <c r="C37" s="13">
        <v>4152.51</v>
      </c>
      <c r="D37" s="75">
        <v>4235.5600000000004</v>
      </c>
    </row>
    <row r="38" spans="1:4" ht="15.75">
      <c r="A38" s="5" t="s">
        <v>64</v>
      </c>
      <c r="B38" s="19" t="s">
        <v>65</v>
      </c>
      <c r="C38" s="12">
        <f>C39</f>
        <v>0.5</v>
      </c>
      <c r="D38" s="74">
        <f>D39</f>
        <v>0.4</v>
      </c>
    </row>
    <row r="39" spans="1:4" ht="63">
      <c r="A39" s="5" t="s">
        <v>66</v>
      </c>
      <c r="B39" s="19" t="s">
        <v>67</v>
      </c>
      <c r="C39" s="12">
        <f>C40</f>
        <v>0.5</v>
      </c>
      <c r="D39" s="74">
        <f>D40</f>
        <v>0.4</v>
      </c>
    </row>
    <row r="40" spans="1:4" ht="92.25" customHeight="1">
      <c r="A40" s="7" t="s">
        <v>68</v>
      </c>
      <c r="B40" s="18" t="s">
        <v>69</v>
      </c>
      <c r="C40" s="13">
        <v>0.5</v>
      </c>
      <c r="D40" s="75">
        <v>0.4</v>
      </c>
    </row>
    <row r="41" spans="1:4" ht="15.75" hidden="1" customHeight="1">
      <c r="A41" s="66" t="s">
        <v>70</v>
      </c>
      <c r="B41" s="70" t="s">
        <v>71</v>
      </c>
      <c r="C41" s="50">
        <f t="shared" ref="C41:D43" si="0">C42</f>
        <v>0</v>
      </c>
      <c r="D41" s="50">
        <f t="shared" si="0"/>
        <v>0</v>
      </c>
    </row>
    <row r="42" spans="1:4" ht="15.75" hidden="1" customHeight="1">
      <c r="A42" s="66" t="s">
        <v>72</v>
      </c>
      <c r="B42" s="70" t="s">
        <v>49</v>
      </c>
      <c r="C42" s="50">
        <f t="shared" si="0"/>
        <v>0</v>
      </c>
      <c r="D42" s="50">
        <f t="shared" si="0"/>
        <v>0</v>
      </c>
    </row>
    <row r="43" spans="1:4" ht="15.75" hidden="1" customHeight="1">
      <c r="A43" s="66" t="s">
        <v>73</v>
      </c>
      <c r="B43" s="70" t="s">
        <v>74</v>
      </c>
      <c r="C43" s="50">
        <f t="shared" si="0"/>
        <v>0</v>
      </c>
      <c r="D43" s="50">
        <f t="shared" si="0"/>
        <v>0</v>
      </c>
    </row>
    <row r="44" spans="1:4" ht="15.75" hidden="1" customHeight="1">
      <c r="A44" s="68" t="s">
        <v>75</v>
      </c>
      <c r="B44" s="71" t="s">
        <v>76</v>
      </c>
      <c r="C44" s="51">
        <v>0</v>
      </c>
      <c r="D44" s="51">
        <v>0</v>
      </c>
    </row>
    <row r="45" spans="1:4" ht="47.25">
      <c r="A45" s="5" t="s">
        <v>77</v>
      </c>
      <c r="B45" s="19" t="s">
        <v>78</v>
      </c>
      <c r="C45" s="12">
        <f>SUM(C46+C53)</f>
        <v>3003.48</v>
      </c>
      <c r="D45" s="74">
        <f>SUM(D46+D53)</f>
        <v>2143.64</v>
      </c>
    </row>
    <row r="46" spans="1:4" ht="112.5" customHeight="1">
      <c r="A46" s="5" t="s">
        <v>79</v>
      </c>
      <c r="B46" s="19" t="s">
        <v>80</v>
      </c>
      <c r="C46" s="12">
        <f>C49+C47</f>
        <v>2809.59</v>
      </c>
      <c r="D46" s="12">
        <f>D49+D47</f>
        <v>1954.59</v>
      </c>
    </row>
    <row r="47" spans="1:4" ht="112.5" customHeight="1">
      <c r="A47" s="5" t="s">
        <v>199</v>
      </c>
      <c r="B47" s="89" t="s">
        <v>200</v>
      </c>
      <c r="C47" s="12">
        <f>C48</f>
        <v>0.53</v>
      </c>
      <c r="D47" s="74">
        <f>D48</f>
        <v>0.53</v>
      </c>
    </row>
    <row r="48" spans="1:4" ht="112.5" customHeight="1">
      <c r="A48" s="7" t="s">
        <v>201</v>
      </c>
      <c r="B48" s="18" t="s">
        <v>202</v>
      </c>
      <c r="C48" s="13">
        <v>0.53</v>
      </c>
      <c r="D48" s="75">
        <v>0.53</v>
      </c>
    </row>
    <row r="49" spans="1:5" ht="45" customHeight="1">
      <c r="A49" s="5" t="s">
        <v>81</v>
      </c>
      <c r="B49" s="19" t="s">
        <v>82</v>
      </c>
      <c r="C49" s="12">
        <f>C50</f>
        <v>2809.06</v>
      </c>
      <c r="D49" s="74">
        <f>D50</f>
        <v>1954.06</v>
      </c>
    </row>
    <row r="50" spans="1:5" ht="45.75" customHeight="1">
      <c r="A50" s="24" t="s">
        <v>83</v>
      </c>
      <c r="B50" s="25" t="s">
        <v>84</v>
      </c>
      <c r="C50" s="60">
        <f>C51+C52</f>
        <v>2809.06</v>
      </c>
      <c r="D50" s="60">
        <f>D51+D52</f>
        <v>1954.06</v>
      </c>
      <c r="E50" s="26"/>
    </row>
    <row r="51" spans="1:5" ht="84" customHeight="1">
      <c r="A51" s="27" t="s">
        <v>85</v>
      </c>
      <c r="B51" s="23" t="s">
        <v>86</v>
      </c>
      <c r="C51" s="14">
        <v>2000</v>
      </c>
      <c r="D51" s="14">
        <v>1145</v>
      </c>
      <c r="E51" s="26"/>
    </row>
    <row r="52" spans="1:5" s="30" customFormat="1" ht="63.75" customHeight="1">
      <c r="A52" s="27" t="s">
        <v>87</v>
      </c>
      <c r="B52" s="28" t="s">
        <v>88</v>
      </c>
      <c r="C52" s="14">
        <v>809.06</v>
      </c>
      <c r="D52" s="14">
        <v>809.06</v>
      </c>
      <c r="E52" s="29"/>
    </row>
    <row r="53" spans="1:5" ht="116.25" customHeight="1">
      <c r="A53" s="5" t="s">
        <v>89</v>
      </c>
      <c r="B53" s="19" t="s">
        <v>90</v>
      </c>
      <c r="C53" s="12">
        <f>SUM(C55)</f>
        <v>193.89</v>
      </c>
      <c r="D53" s="12">
        <f>SUM(D55)</f>
        <v>189.05</v>
      </c>
    </row>
    <row r="54" spans="1:5" ht="108" customHeight="1">
      <c r="A54" s="76" t="s">
        <v>91</v>
      </c>
      <c r="B54" s="25" t="s">
        <v>92</v>
      </c>
      <c r="C54" s="12">
        <f>C55</f>
        <v>193.89</v>
      </c>
      <c r="D54" s="12">
        <f>D55</f>
        <v>189.05</v>
      </c>
    </row>
    <row r="55" spans="1:5" ht="101.25" customHeight="1">
      <c r="A55" s="7" t="s">
        <v>93</v>
      </c>
      <c r="B55" s="18" t="s">
        <v>94</v>
      </c>
      <c r="C55" s="13">
        <v>193.89</v>
      </c>
      <c r="D55" s="13">
        <v>189.05</v>
      </c>
    </row>
    <row r="56" spans="1:5" ht="15.75" hidden="1" customHeight="1">
      <c r="A56" s="61" t="s">
        <v>95</v>
      </c>
      <c r="B56" s="62" t="s">
        <v>96</v>
      </c>
      <c r="C56" s="46">
        <f>C57+C60</f>
        <v>0</v>
      </c>
      <c r="D56" s="46">
        <f>D57+D60</f>
        <v>0</v>
      </c>
    </row>
    <row r="57" spans="1:5" ht="15.75" hidden="1" customHeight="1">
      <c r="A57" s="61" t="s">
        <v>97</v>
      </c>
      <c r="B57" s="62" t="s">
        <v>98</v>
      </c>
      <c r="C57" s="46">
        <f>C58</f>
        <v>0</v>
      </c>
      <c r="D57" s="46">
        <f>D58</f>
        <v>0</v>
      </c>
    </row>
    <row r="58" spans="1:5" ht="15.75" hidden="1" customHeight="1">
      <c r="A58" s="63" t="s">
        <v>99</v>
      </c>
      <c r="B58" s="64" t="s">
        <v>100</v>
      </c>
      <c r="C58" s="47">
        <f>C59</f>
        <v>0</v>
      </c>
      <c r="D58" s="47">
        <f>D59</f>
        <v>0</v>
      </c>
    </row>
    <row r="59" spans="1:5" ht="33" hidden="1" customHeight="1">
      <c r="A59" s="65" t="s">
        <v>101</v>
      </c>
      <c r="B59" s="65" t="s">
        <v>102</v>
      </c>
      <c r="C59" s="47">
        <v>0</v>
      </c>
      <c r="D59" s="47">
        <v>0</v>
      </c>
    </row>
    <row r="60" spans="1:5" s="22" customFormat="1" ht="15.75" hidden="1" customHeight="1">
      <c r="A60" s="66" t="s">
        <v>103</v>
      </c>
      <c r="B60" s="67" t="s">
        <v>104</v>
      </c>
      <c r="C60" s="50">
        <f>C61</f>
        <v>0</v>
      </c>
      <c r="D60" s="50">
        <f>D61</f>
        <v>0</v>
      </c>
    </row>
    <row r="61" spans="1:5" s="22" customFormat="1" ht="15.75" hidden="1" customHeight="1">
      <c r="A61" s="68" t="s">
        <v>105</v>
      </c>
      <c r="B61" s="69" t="s">
        <v>106</v>
      </c>
      <c r="C61" s="51">
        <f>C62</f>
        <v>0</v>
      </c>
      <c r="D61" s="51">
        <f>D62</f>
        <v>0</v>
      </c>
    </row>
    <row r="62" spans="1:5" s="22" customFormat="1" ht="33" hidden="1" customHeight="1">
      <c r="A62" s="69" t="s">
        <v>107</v>
      </c>
      <c r="B62" s="69" t="s">
        <v>108</v>
      </c>
      <c r="C62" s="51">
        <v>0</v>
      </c>
      <c r="D62" s="51">
        <v>0</v>
      </c>
    </row>
    <row r="63" spans="1:5" s="22" customFormat="1" ht="33" hidden="1" customHeight="1">
      <c r="A63" s="67" t="s">
        <v>167</v>
      </c>
      <c r="B63" s="67" t="s">
        <v>166</v>
      </c>
      <c r="C63" s="50">
        <f t="shared" ref="C63:D65" si="1">C64</f>
        <v>0</v>
      </c>
      <c r="D63" s="50">
        <f t="shared" si="1"/>
        <v>0</v>
      </c>
    </row>
    <row r="64" spans="1:5" s="22" customFormat="1" ht="57.75" hidden="1" customHeight="1">
      <c r="A64" s="67" t="s">
        <v>164</v>
      </c>
      <c r="B64" s="70" t="s">
        <v>165</v>
      </c>
      <c r="C64" s="50">
        <f t="shared" si="1"/>
        <v>0</v>
      </c>
      <c r="D64" s="50">
        <f t="shared" si="1"/>
        <v>0</v>
      </c>
    </row>
    <row r="65" spans="1:4" s="22" customFormat="1" ht="63.75" hidden="1" customHeight="1">
      <c r="A65" s="67" t="s">
        <v>161</v>
      </c>
      <c r="B65" s="70" t="s">
        <v>162</v>
      </c>
      <c r="C65" s="50">
        <f t="shared" si="1"/>
        <v>0</v>
      </c>
      <c r="D65" s="50">
        <f t="shared" si="1"/>
        <v>0</v>
      </c>
    </row>
    <row r="66" spans="1:4" s="22" customFormat="1" ht="63.75" hidden="1" customHeight="1">
      <c r="A66" s="71" t="s">
        <v>160</v>
      </c>
      <c r="B66" s="71" t="s">
        <v>163</v>
      </c>
      <c r="C66" s="51">
        <v>0</v>
      </c>
      <c r="D66" s="51">
        <v>0</v>
      </c>
    </row>
    <row r="67" spans="1:4" ht="15.75">
      <c r="A67" s="5" t="s">
        <v>109</v>
      </c>
      <c r="B67" s="17" t="s">
        <v>110</v>
      </c>
      <c r="C67" s="12">
        <f>C68</f>
        <v>4254</v>
      </c>
      <c r="D67" s="12">
        <f>D68</f>
        <v>4413.3999999999996</v>
      </c>
    </row>
    <row r="68" spans="1:4" ht="34.5" customHeight="1">
      <c r="A68" s="5" t="s">
        <v>111</v>
      </c>
      <c r="B68" s="19" t="s">
        <v>112</v>
      </c>
      <c r="C68" s="12">
        <f>C70+C71+C72+C69</f>
        <v>4254</v>
      </c>
      <c r="D68" s="12">
        <f>D70+D71+D72+D69</f>
        <v>4413.3999999999996</v>
      </c>
    </row>
    <row r="69" spans="1:4" ht="34.5" customHeight="1">
      <c r="A69" s="77" t="s">
        <v>192</v>
      </c>
      <c r="B69" s="78" t="s">
        <v>193</v>
      </c>
      <c r="C69" s="12">
        <f ca="1">'Прил6 Безвозм'!C21</f>
        <v>1837.8</v>
      </c>
      <c r="D69" s="12">
        <f ca="1">'Прил6 Безвозм'!D21</f>
        <v>1997.1999999999998</v>
      </c>
    </row>
    <row r="70" spans="1:4" s="22" customFormat="1" ht="34.5" hidden="1" customHeight="1">
      <c r="A70" s="61" t="s">
        <v>113</v>
      </c>
      <c r="B70" s="144" t="s">
        <v>114</v>
      </c>
      <c r="C70" s="46">
        <f ca="1">'Прил6 Безвозм'!C24</f>
        <v>0</v>
      </c>
      <c r="D70" s="46">
        <f ca="1">'Прил6 Безвозм'!D24</f>
        <v>0</v>
      </c>
    </row>
    <row r="71" spans="1:4" s="22" customFormat="1" ht="34.5" hidden="1" customHeight="1">
      <c r="A71" s="61" t="s">
        <v>123</v>
      </c>
      <c r="B71" s="145" t="s">
        <v>124</v>
      </c>
      <c r="C71" s="46">
        <f ca="1">'Прил6 Безвозм'!C40</f>
        <v>0</v>
      </c>
      <c r="D71" s="46">
        <f ca="1">'Прил6 Безвозм'!D40</f>
        <v>0</v>
      </c>
    </row>
    <row r="72" spans="1:4" ht="15.75">
      <c r="A72" s="5" t="s">
        <v>131</v>
      </c>
      <c r="B72" s="19" t="s">
        <v>132</v>
      </c>
      <c r="C72" s="12">
        <f ca="1">'Прил6 Безвозм'!C45</f>
        <v>2416.1999999999998</v>
      </c>
      <c r="D72" s="12">
        <f ca="1">'Прил6 Безвозм'!D45</f>
        <v>2416.1999999999998</v>
      </c>
    </row>
    <row r="73" spans="1:4" ht="15.75">
      <c r="A73" s="7"/>
      <c r="B73" s="5" t="s">
        <v>144</v>
      </c>
      <c r="C73" s="12">
        <f>SUM(C20+C67)</f>
        <v>17972.28</v>
      </c>
      <c r="D73" s="12">
        <f>SUM(D20+D67)</f>
        <v>17396.28</v>
      </c>
    </row>
    <row r="76" spans="1:4" ht="15">
      <c r="B76" s="32"/>
      <c r="C76" s="33"/>
    </row>
    <row r="77" spans="1:4" ht="15">
      <c r="B77" s="34"/>
      <c r="C77" s="33"/>
    </row>
    <row r="78" spans="1:4" ht="15">
      <c r="B78" s="35"/>
      <c r="C78" s="36"/>
    </row>
    <row r="79" spans="1:4" ht="15">
      <c r="B79" s="35"/>
      <c r="C79" s="36"/>
    </row>
    <row r="80" spans="1:4" ht="15">
      <c r="B80" s="35"/>
      <c r="C80" s="36"/>
    </row>
    <row r="81" spans="1:7" ht="15">
      <c r="B81" s="37"/>
      <c r="C81" s="38"/>
    </row>
    <row r="82" spans="1:7" ht="15">
      <c r="B82" s="32"/>
      <c r="C82" s="33"/>
    </row>
    <row r="83" spans="1:7" ht="15">
      <c r="B83" s="35"/>
      <c r="C83" s="38"/>
    </row>
    <row r="84" spans="1:7" ht="15">
      <c r="B84" s="35"/>
      <c r="C84" s="38"/>
    </row>
    <row r="85" spans="1:7" ht="15">
      <c r="B85" s="37"/>
      <c r="C85" s="38"/>
    </row>
    <row r="86" spans="1:7" ht="15">
      <c r="B86" s="37"/>
      <c r="C86" s="39"/>
    </row>
    <row r="87" spans="1:7">
      <c r="B87" s="40"/>
    </row>
    <row r="88" spans="1:7">
      <c r="B88" s="40"/>
    </row>
    <row r="89" spans="1:7" s="30" customFormat="1">
      <c r="A89"/>
      <c r="B89" s="40"/>
      <c r="D89"/>
      <c r="E89"/>
      <c r="F89"/>
      <c r="G89"/>
    </row>
    <row r="90" spans="1:7" s="30" customFormat="1">
      <c r="A90"/>
      <c r="B90" s="40"/>
      <c r="D90"/>
      <c r="E90"/>
      <c r="F90"/>
      <c r="G90"/>
    </row>
  </sheetData>
  <mergeCells count="15">
    <mergeCell ref="A15:D15"/>
    <mergeCell ref="A17:A18"/>
    <mergeCell ref="B17:B18"/>
    <mergeCell ref="C17:D17"/>
    <mergeCell ref="B7:D7"/>
    <mergeCell ref="A12:D12"/>
    <mergeCell ref="A13:D13"/>
    <mergeCell ref="A14:D14"/>
    <mergeCell ref="C9:D9"/>
    <mergeCell ref="B6:D6"/>
    <mergeCell ref="B2:D2"/>
    <mergeCell ref="B3:D3"/>
    <mergeCell ref="B4:D4"/>
    <mergeCell ref="B5:D5"/>
    <mergeCell ref="C1:D1"/>
  </mergeCells>
  <phoneticPr fontId="0" type="noConversion"/>
  <printOptions horizontalCentered="1"/>
  <pageMargins left="0.98425196850393704" right="0.39370078740157483" top="0.35433070866141736" bottom="0.35433070866141736" header="0.11811023622047245" footer="0.11811023622047245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Normal="100" workbookViewId="0">
      <selection activeCell="A7" sqref="A7:C7"/>
    </sheetView>
  </sheetViews>
  <sheetFormatPr defaultRowHeight="12.75"/>
  <cols>
    <col min="1" max="1" width="28.85546875" style="105" customWidth="1"/>
    <col min="2" max="2" width="41.28515625" style="105" customWidth="1"/>
    <col min="3" max="3" width="18.140625" style="105" customWidth="1"/>
    <col min="4" max="16384" width="9.140625" style="105"/>
  </cols>
  <sheetData>
    <row r="1" spans="1:3" ht="15.75">
      <c r="A1" s="4"/>
      <c r="B1" s="174" t="s">
        <v>145</v>
      </c>
      <c r="C1" s="174"/>
    </row>
    <row r="2" spans="1:3" ht="15.75">
      <c r="A2" s="174" t="s">
        <v>1</v>
      </c>
      <c r="B2" s="174"/>
      <c r="C2" s="180"/>
    </row>
    <row r="3" spans="1:3" ht="15.75">
      <c r="A3" s="174" t="s">
        <v>2</v>
      </c>
      <c r="B3" s="174"/>
      <c r="C3" s="180"/>
    </row>
    <row r="4" spans="1:3" ht="15.75">
      <c r="A4" s="174" t="s">
        <v>3</v>
      </c>
      <c r="B4" s="174"/>
      <c r="C4" s="180"/>
    </row>
    <row r="5" spans="1:3" ht="15.75">
      <c r="A5" s="174" t="s">
        <v>4</v>
      </c>
      <c r="B5" s="174"/>
      <c r="C5" s="180"/>
    </row>
    <row r="6" spans="1:3" ht="15.75">
      <c r="A6" s="174" t="s">
        <v>5</v>
      </c>
      <c r="B6" s="174"/>
      <c r="C6" s="180"/>
    </row>
    <row r="7" spans="1:3" ht="15.75">
      <c r="A7" s="177" t="s">
        <v>223</v>
      </c>
      <c r="B7" s="186"/>
      <c r="C7" s="186"/>
    </row>
    <row r="8" spans="1:3" ht="15.75">
      <c r="A8" s="113"/>
      <c r="B8" s="96"/>
      <c r="C8" s="96"/>
    </row>
    <row r="9" spans="1:3" ht="15.75">
      <c r="A9" s="113"/>
      <c r="B9" s="177"/>
      <c r="C9" s="177"/>
    </row>
    <row r="10" spans="1:3" ht="15.75">
      <c r="A10" s="41"/>
      <c r="B10" s="113"/>
      <c r="C10" s="113"/>
    </row>
    <row r="11" spans="1:3" ht="15.75">
      <c r="A11" s="41"/>
      <c r="B11" s="43"/>
      <c r="C11" s="43"/>
    </row>
    <row r="12" spans="1:3" ht="15.75">
      <c r="A12" s="187" t="s">
        <v>110</v>
      </c>
      <c r="B12" s="188"/>
      <c r="C12" s="188"/>
    </row>
    <row r="13" spans="1:3" ht="15.75">
      <c r="A13" s="187" t="s">
        <v>222</v>
      </c>
      <c r="B13" s="188"/>
      <c r="C13" s="188"/>
    </row>
    <row r="14" spans="1:3" ht="15.75">
      <c r="A14" s="42"/>
      <c r="B14" s="41"/>
      <c r="C14" s="41"/>
    </row>
    <row r="15" spans="1:3" ht="15.75">
      <c r="A15" s="106" t="s">
        <v>146</v>
      </c>
      <c r="B15" s="189" t="s">
        <v>29</v>
      </c>
      <c r="C15" s="107" t="s">
        <v>147</v>
      </c>
    </row>
    <row r="16" spans="1:3" ht="15.75">
      <c r="A16" s="108" t="s">
        <v>148</v>
      </c>
      <c r="B16" s="190"/>
      <c r="C16" s="109" t="s">
        <v>149</v>
      </c>
    </row>
    <row r="17" spans="1:6" ht="15.75">
      <c r="A17" s="110">
        <v>1</v>
      </c>
      <c r="B17" s="110">
        <v>2</v>
      </c>
      <c r="C17" s="110">
        <v>3</v>
      </c>
    </row>
    <row r="18" spans="1:6" ht="30" customHeight="1">
      <c r="A18" s="98" t="s">
        <v>109</v>
      </c>
      <c r="B18" s="111" t="s">
        <v>110</v>
      </c>
      <c r="C18" s="100">
        <f>C19+C48</f>
        <v>4067</v>
      </c>
    </row>
    <row r="19" spans="1:6" ht="51" customHeight="1">
      <c r="A19" s="98" t="s">
        <v>111</v>
      </c>
      <c r="B19" s="99" t="s">
        <v>112</v>
      </c>
      <c r="C19" s="100">
        <f>C23+C38+C43+C20</f>
        <v>4067</v>
      </c>
    </row>
    <row r="20" spans="1:6" ht="37.5" customHeight="1">
      <c r="A20" s="77" t="s">
        <v>192</v>
      </c>
      <c r="B20" s="78" t="s">
        <v>193</v>
      </c>
      <c r="C20" s="100">
        <f>C21</f>
        <v>1650.8000000000002</v>
      </c>
    </row>
    <row r="21" spans="1:6" ht="86.25" customHeight="1">
      <c r="A21" s="25" t="s">
        <v>194</v>
      </c>
      <c r="B21" s="25" t="s">
        <v>195</v>
      </c>
      <c r="C21" s="100">
        <f>C22</f>
        <v>1650.8000000000002</v>
      </c>
    </row>
    <row r="22" spans="1:6" ht="66" customHeight="1">
      <c r="A22" s="15" t="s">
        <v>196</v>
      </c>
      <c r="B22" s="112" t="s">
        <v>197</v>
      </c>
      <c r="C22" s="104">
        <f>1278.2+372.6</f>
        <v>1650.8000000000002</v>
      </c>
    </row>
    <row r="23" spans="1:6" s="118" customFormat="1" ht="51.75" hidden="1" customHeight="1">
      <c r="A23" s="146" t="s">
        <v>113</v>
      </c>
      <c r="B23" s="147" t="s">
        <v>114</v>
      </c>
      <c r="C23" s="148">
        <f>C24+C26+C28+C30</f>
        <v>0</v>
      </c>
    </row>
    <row r="24" spans="1:6" s="118" customFormat="1" ht="131.25" hidden="1" customHeight="1">
      <c r="A24" s="126" t="s">
        <v>115</v>
      </c>
      <c r="B24" s="127" t="s">
        <v>116</v>
      </c>
      <c r="C24" s="128">
        <f>C25</f>
        <v>0</v>
      </c>
    </row>
    <row r="25" spans="1:6" s="118" customFormat="1" ht="126.75" hidden="1" customHeight="1">
      <c r="A25" s="129" t="s">
        <v>117</v>
      </c>
      <c r="B25" s="130" t="s">
        <v>118</v>
      </c>
      <c r="C25" s="131"/>
      <c r="F25" s="132"/>
    </row>
    <row r="26" spans="1:6" s="118" customFormat="1" ht="171.75" hidden="1" customHeight="1">
      <c r="A26" s="149" t="s">
        <v>170</v>
      </c>
      <c r="B26" s="150" t="s">
        <v>169</v>
      </c>
      <c r="C26" s="128">
        <f>C27</f>
        <v>0</v>
      </c>
      <c r="F26" s="132"/>
    </row>
    <row r="27" spans="1:6" s="118" customFormat="1" ht="165.75" hidden="1" customHeight="1">
      <c r="A27" s="151" t="s">
        <v>171</v>
      </c>
      <c r="B27" s="152" t="s">
        <v>168</v>
      </c>
      <c r="C27" s="131"/>
      <c r="F27" s="132"/>
    </row>
    <row r="28" spans="1:6" s="118" customFormat="1" ht="157.5" hidden="1">
      <c r="A28" s="153" t="s">
        <v>159</v>
      </c>
      <c r="B28" s="154" t="s">
        <v>173</v>
      </c>
      <c r="C28" s="128">
        <f>C29</f>
        <v>0</v>
      </c>
      <c r="F28" s="132"/>
    </row>
    <row r="29" spans="1:6" s="118" customFormat="1" ht="147" hidden="1" customHeight="1">
      <c r="A29" s="133" t="s">
        <v>158</v>
      </c>
      <c r="B29" s="141" t="s">
        <v>172</v>
      </c>
      <c r="C29" s="135"/>
      <c r="F29" s="132"/>
    </row>
    <row r="30" spans="1:6" s="118" customFormat="1" ht="21.75" hidden="1" customHeight="1">
      <c r="A30" s="146" t="s">
        <v>119</v>
      </c>
      <c r="B30" s="155" t="s">
        <v>120</v>
      </c>
      <c r="C30" s="148">
        <f>C31</f>
        <v>0</v>
      </c>
    </row>
    <row r="31" spans="1:6" s="118" customFormat="1" ht="31.5" hidden="1">
      <c r="A31" s="146" t="s">
        <v>121</v>
      </c>
      <c r="B31" s="155" t="s">
        <v>122</v>
      </c>
      <c r="C31" s="148">
        <f>C32+C33+C34+C35+C36+C37</f>
        <v>0</v>
      </c>
    </row>
    <row r="32" spans="1:6" s="118" customFormat="1" ht="141.75" hidden="1">
      <c r="A32" s="129" t="s">
        <v>121</v>
      </c>
      <c r="B32" s="133" t="s">
        <v>209</v>
      </c>
      <c r="C32" s="131"/>
    </row>
    <row r="33" spans="1:5" s="118" customFormat="1" ht="63" hidden="1">
      <c r="A33" s="156" t="s">
        <v>121</v>
      </c>
      <c r="B33" s="157" t="s">
        <v>214</v>
      </c>
      <c r="C33" s="121"/>
    </row>
    <row r="34" spans="1:5" s="118" customFormat="1" ht="186" hidden="1" customHeight="1">
      <c r="A34" s="63" t="s">
        <v>157</v>
      </c>
      <c r="B34" s="140" t="s">
        <v>211</v>
      </c>
      <c r="C34" s="131"/>
    </row>
    <row r="35" spans="1:5" s="118" customFormat="1" ht="102.75" hidden="1" customHeight="1">
      <c r="A35" s="129" t="s">
        <v>121</v>
      </c>
      <c r="B35" s="141" t="s">
        <v>212</v>
      </c>
      <c r="C35" s="131"/>
    </row>
    <row r="36" spans="1:5" s="118" customFormat="1" ht="89.25" hidden="1" customHeight="1">
      <c r="A36" s="129" t="s">
        <v>121</v>
      </c>
      <c r="B36" s="141" t="s">
        <v>215</v>
      </c>
      <c r="C36" s="131"/>
    </row>
    <row r="37" spans="1:5" s="118" customFormat="1" ht="86.25" hidden="1" customHeight="1">
      <c r="A37" s="129" t="s">
        <v>121</v>
      </c>
      <c r="B37" s="141" t="s">
        <v>216</v>
      </c>
      <c r="C37" s="131"/>
    </row>
    <row r="38" spans="1:5" s="118" customFormat="1" ht="31.5" hidden="1">
      <c r="A38" s="146" t="s">
        <v>123</v>
      </c>
      <c r="B38" s="145" t="s">
        <v>124</v>
      </c>
      <c r="C38" s="148">
        <f>C39+C41</f>
        <v>0</v>
      </c>
    </row>
    <row r="39" spans="1:5" s="118" customFormat="1" ht="63" hidden="1" customHeight="1">
      <c r="A39" s="146" t="s">
        <v>125</v>
      </c>
      <c r="B39" s="158" t="s">
        <v>126</v>
      </c>
      <c r="C39" s="148">
        <f>C40</f>
        <v>0</v>
      </c>
    </row>
    <row r="40" spans="1:5" s="118" customFormat="1" ht="63" hidden="1" customHeight="1">
      <c r="A40" s="159" t="s">
        <v>127</v>
      </c>
      <c r="B40" s="160" t="s">
        <v>128</v>
      </c>
      <c r="C40" s="161"/>
      <c r="E40" s="132"/>
    </row>
    <row r="41" spans="1:5" s="118" customFormat="1" ht="65.25" hidden="1" customHeight="1">
      <c r="A41" s="162" t="s">
        <v>129</v>
      </c>
      <c r="B41" s="163" t="s">
        <v>213</v>
      </c>
      <c r="C41" s="148">
        <f>C42</f>
        <v>0</v>
      </c>
    </row>
    <row r="42" spans="1:5" s="118" customFormat="1" ht="92.25" hidden="1" customHeight="1">
      <c r="A42" s="164" t="s">
        <v>130</v>
      </c>
      <c r="B42" s="165" t="s">
        <v>210</v>
      </c>
      <c r="C42" s="161"/>
    </row>
    <row r="43" spans="1:5" ht="15.75">
      <c r="A43" s="98" t="s">
        <v>131</v>
      </c>
      <c r="B43" s="99" t="s">
        <v>132</v>
      </c>
      <c r="C43" s="100">
        <f>C46+C44</f>
        <v>2416.1999999999998</v>
      </c>
    </row>
    <row r="44" spans="1:5" s="118" customFormat="1" ht="94.5" hidden="1">
      <c r="A44" s="122" t="s">
        <v>133</v>
      </c>
      <c r="B44" s="123" t="s">
        <v>134</v>
      </c>
      <c r="C44" s="117">
        <f>C45</f>
        <v>0</v>
      </c>
    </row>
    <row r="45" spans="1:5" s="118" customFormat="1" ht="94.5" hidden="1">
      <c r="A45" s="124" t="s">
        <v>135</v>
      </c>
      <c r="B45" s="125" t="s">
        <v>136</v>
      </c>
      <c r="C45" s="121"/>
    </row>
    <row r="46" spans="1:5" ht="31.5">
      <c r="A46" s="98" t="s">
        <v>137</v>
      </c>
      <c r="B46" s="101" t="s">
        <v>138</v>
      </c>
      <c r="C46" s="100">
        <f>C47</f>
        <v>2416.1999999999998</v>
      </c>
    </row>
    <row r="47" spans="1:5" ht="47.25">
      <c r="A47" s="102" t="s">
        <v>139</v>
      </c>
      <c r="B47" s="103" t="s">
        <v>140</v>
      </c>
      <c r="C47" s="104">
        <v>2416.1999999999998</v>
      </c>
    </row>
    <row r="48" spans="1:5" s="118" customFormat="1" ht="94.5" hidden="1">
      <c r="A48" s="142" t="s">
        <v>141</v>
      </c>
      <c r="B48" s="143" t="s">
        <v>151</v>
      </c>
      <c r="C48" s="166">
        <f>C49</f>
        <v>0</v>
      </c>
    </row>
    <row r="49" spans="1:3" s="118" customFormat="1" ht="157.5" hidden="1">
      <c r="A49" s="142" t="s">
        <v>142</v>
      </c>
      <c r="B49" s="167" t="s">
        <v>152</v>
      </c>
      <c r="C49" s="168"/>
    </row>
    <row r="50" spans="1:3" s="118" customFormat="1" ht="141.75" hidden="1">
      <c r="A50" s="142" t="s">
        <v>153</v>
      </c>
      <c r="B50" s="167" t="s">
        <v>154</v>
      </c>
      <c r="C50" s="166">
        <f>C51</f>
        <v>0</v>
      </c>
    </row>
    <row r="51" spans="1:3" s="118" customFormat="1" ht="94.5" hidden="1">
      <c r="A51" s="169" t="s">
        <v>155</v>
      </c>
      <c r="B51" s="170" t="s">
        <v>143</v>
      </c>
      <c r="C51" s="168"/>
    </row>
  </sheetData>
  <mergeCells count="11">
    <mergeCell ref="A6:C6"/>
    <mergeCell ref="A7:C7"/>
    <mergeCell ref="A12:C12"/>
    <mergeCell ref="A13:C13"/>
    <mergeCell ref="B15:B16"/>
    <mergeCell ref="B1:C1"/>
    <mergeCell ref="B9:C9"/>
    <mergeCell ref="A2:C2"/>
    <mergeCell ref="A3:C3"/>
    <mergeCell ref="A4:C4"/>
    <mergeCell ref="A5:C5"/>
  </mergeCells>
  <phoneticPr fontId="0" type="noConversion"/>
  <printOptions horizontalCentered="1"/>
  <pageMargins left="0.98425196850393704" right="0.39370078740157483" top="0.47244094488188981" bottom="0.86614173228346458" header="0.31496062992125984" footer="0.31496062992125984"/>
  <pageSetup paperSize="9" scale="90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53"/>
  <sheetViews>
    <sheetView tabSelected="1" workbookViewId="0">
      <selection activeCell="G12" sqref="G12"/>
    </sheetView>
  </sheetViews>
  <sheetFormatPr defaultRowHeight="12.75"/>
  <cols>
    <col min="1" max="1" width="28.85546875" style="105" customWidth="1"/>
    <col min="2" max="2" width="41.28515625" style="105" customWidth="1"/>
    <col min="3" max="3" width="11.7109375" style="105" customWidth="1"/>
    <col min="4" max="4" width="10.85546875" style="105" customWidth="1"/>
    <col min="5" max="16384" width="9.140625" style="105"/>
  </cols>
  <sheetData>
    <row r="1" spans="1:4" ht="15.75">
      <c r="A1" s="41"/>
      <c r="B1" s="4"/>
      <c r="C1" s="174" t="s">
        <v>182</v>
      </c>
      <c r="D1" s="174"/>
    </row>
    <row r="2" spans="1:4" ht="15.75">
      <c r="A2" s="41"/>
      <c r="B2" s="174" t="s">
        <v>1</v>
      </c>
      <c r="C2" s="174"/>
      <c r="D2" s="180"/>
    </row>
    <row r="3" spans="1:4" ht="15.75">
      <c r="A3" s="41"/>
      <c r="B3" s="174" t="s">
        <v>2</v>
      </c>
      <c r="C3" s="174"/>
      <c r="D3" s="180"/>
    </row>
    <row r="4" spans="1:4" ht="15.75">
      <c r="A4" s="41"/>
      <c r="B4" s="174" t="s">
        <v>3</v>
      </c>
      <c r="C4" s="174"/>
      <c r="D4" s="180"/>
    </row>
    <row r="5" spans="1:4" ht="15.75">
      <c r="A5" s="41"/>
      <c r="B5" s="174" t="s">
        <v>4</v>
      </c>
      <c r="C5" s="174"/>
      <c r="D5" s="180"/>
    </row>
    <row r="6" spans="1:4" ht="15.75">
      <c r="A6" s="41"/>
      <c r="B6" s="174" t="s">
        <v>5</v>
      </c>
      <c r="C6" s="174"/>
      <c r="D6" s="180"/>
    </row>
    <row r="7" spans="1:4" ht="15.75">
      <c r="A7" s="41"/>
      <c r="B7" s="177" t="s">
        <v>223</v>
      </c>
      <c r="C7" s="186"/>
      <c r="D7" s="186"/>
    </row>
    <row r="8" spans="1:4" ht="15.75">
      <c r="A8" s="41"/>
      <c r="B8" s="113"/>
      <c r="C8" s="96"/>
      <c r="D8" s="96"/>
    </row>
    <row r="9" spans="1:4" ht="15.75">
      <c r="A9" s="41"/>
      <c r="B9" s="113"/>
      <c r="C9" s="177"/>
      <c r="D9" s="177"/>
    </row>
    <row r="10" spans="1:4" ht="15.75">
      <c r="A10" s="41"/>
      <c r="C10" s="96"/>
    </row>
    <row r="11" spans="1:4" ht="15.75">
      <c r="A11" s="41"/>
      <c r="B11" s="97"/>
      <c r="C11" s="97"/>
    </row>
    <row r="12" spans="1:4" ht="15.75">
      <c r="A12" s="187" t="s">
        <v>110</v>
      </c>
      <c r="B12" s="188"/>
      <c r="C12" s="188"/>
    </row>
    <row r="13" spans="1:4" ht="15.75">
      <c r="A13" s="187" t="s">
        <v>221</v>
      </c>
      <c r="B13" s="188"/>
      <c r="C13" s="188"/>
    </row>
    <row r="14" spans="1:4" ht="15.75">
      <c r="A14" s="42"/>
      <c r="B14" s="41"/>
      <c r="C14" s="41"/>
    </row>
    <row r="15" spans="1:4" ht="15.75">
      <c r="A15" s="191" t="s">
        <v>183</v>
      </c>
      <c r="B15" s="189" t="s">
        <v>29</v>
      </c>
      <c r="C15" s="195" t="s">
        <v>147</v>
      </c>
      <c r="D15" s="196"/>
    </row>
    <row r="16" spans="1:4" ht="15.75">
      <c r="A16" s="192"/>
      <c r="B16" s="194"/>
      <c r="C16" s="197" t="s">
        <v>149</v>
      </c>
      <c r="D16" s="198"/>
    </row>
    <row r="17" spans="1:6" ht="15.75">
      <c r="A17" s="193"/>
      <c r="B17" s="190"/>
      <c r="C17" s="73" t="s">
        <v>198</v>
      </c>
      <c r="D17" s="73" t="s">
        <v>219</v>
      </c>
    </row>
    <row r="18" spans="1:6" ht="15.75">
      <c r="A18" s="110">
        <v>1</v>
      </c>
      <c r="B18" s="110">
        <v>2</v>
      </c>
      <c r="C18" s="110">
        <v>3</v>
      </c>
      <c r="D18" s="110">
        <v>4</v>
      </c>
    </row>
    <row r="19" spans="1:6" ht="30" customHeight="1">
      <c r="A19" s="98" t="s">
        <v>109</v>
      </c>
      <c r="B19" s="111" t="s">
        <v>110</v>
      </c>
      <c r="C19" s="100">
        <f>C20+C50</f>
        <v>4254</v>
      </c>
      <c r="D19" s="100">
        <f>D20+D50</f>
        <v>4413.3999999999996</v>
      </c>
    </row>
    <row r="20" spans="1:6" ht="51" customHeight="1">
      <c r="A20" s="98" t="s">
        <v>111</v>
      </c>
      <c r="B20" s="99" t="s">
        <v>112</v>
      </c>
      <c r="C20" s="100">
        <f>C24+C40+C45+C21</f>
        <v>4254</v>
      </c>
      <c r="D20" s="100">
        <f>D24+D40+D45+D21</f>
        <v>4413.3999999999996</v>
      </c>
    </row>
    <row r="21" spans="1:6" ht="31.5" customHeight="1">
      <c r="A21" s="77" t="s">
        <v>192</v>
      </c>
      <c r="B21" s="78" t="s">
        <v>193</v>
      </c>
      <c r="C21" s="100">
        <f>C22</f>
        <v>1837.8</v>
      </c>
      <c r="D21" s="100">
        <f>D22</f>
        <v>1997.1999999999998</v>
      </c>
    </row>
    <row r="22" spans="1:6" ht="64.5" customHeight="1">
      <c r="A22" s="25" t="s">
        <v>194</v>
      </c>
      <c r="B22" s="25" t="s">
        <v>195</v>
      </c>
      <c r="C22" s="100">
        <f>C23</f>
        <v>1837.8</v>
      </c>
      <c r="D22" s="100">
        <f>D23</f>
        <v>1997.1999999999998</v>
      </c>
    </row>
    <row r="23" spans="1:6" ht="65.25" customHeight="1">
      <c r="A23" s="20" t="s">
        <v>196</v>
      </c>
      <c r="B23" s="112" t="s">
        <v>197</v>
      </c>
      <c r="C23" s="104">
        <f>1422.08+415.72</f>
        <v>1837.8</v>
      </c>
      <c r="D23" s="104">
        <f>1543.1+454.1</f>
        <v>1997.1999999999998</v>
      </c>
    </row>
    <row r="24" spans="1:6" s="118" customFormat="1" ht="51.75" hidden="1" customHeight="1">
      <c r="A24" s="146" t="s">
        <v>113</v>
      </c>
      <c r="B24" s="147" t="s">
        <v>114</v>
      </c>
      <c r="C24" s="148">
        <f>C29+C25+C27</f>
        <v>0</v>
      </c>
      <c r="D24" s="148">
        <f>D29+D25+D27</f>
        <v>0</v>
      </c>
    </row>
    <row r="25" spans="1:6" s="118" customFormat="1" ht="131.25" hidden="1" customHeight="1">
      <c r="A25" s="126" t="s">
        <v>115</v>
      </c>
      <c r="B25" s="127" t="s">
        <v>116</v>
      </c>
      <c r="C25" s="128">
        <f>C26</f>
        <v>0</v>
      </c>
      <c r="D25" s="128">
        <f>D26</f>
        <v>0</v>
      </c>
    </row>
    <row r="26" spans="1:6" s="118" customFormat="1" ht="126.75" hidden="1" customHeight="1">
      <c r="A26" s="129" t="s">
        <v>117</v>
      </c>
      <c r="B26" s="130" t="s">
        <v>118</v>
      </c>
      <c r="C26" s="131"/>
      <c r="D26" s="131"/>
      <c r="F26" s="132"/>
    </row>
    <row r="27" spans="1:6" s="118" customFormat="1" ht="156.75" hidden="1" customHeight="1">
      <c r="A27" s="133" t="s">
        <v>159</v>
      </c>
      <c r="B27" s="134" t="s">
        <v>180</v>
      </c>
      <c r="C27" s="131">
        <f>C28</f>
        <v>0</v>
      </c>
      <c r="D27" s="131">
        <f>D28</f>
        <v>0</v>
      </c>
      <c r="F27" s="132"/>
    </row>
    <row r="28" spans="1:6" s="118" customFormat="1" ht="158.25" hidden="1" customHeight="1">
      <c r="A28" s="133" t="s">
        <v>158</v>
      </c>
      <c r="B28" s="134" t="s">
        <v>181</v>
      </c>
      <c r="C28" s="135"/>
      <c r="D28" s="135"/>
      <c r="F28" s="132"/>
    </row>
    <row r="29" spans="1:6" s="118" customFormat="1" ht="21.75" hidden="1" customHeight="1">
      <c r="A29" s="146" t="s">
        <v>119</v>
      </c>
      <c r="B29" s="155" t="s">
        <v>120</v>
      </c>
      <c r="C29" s="148">
        <f>C30</f>
        <v>0</v>
      </c>
      <c r="D29" s="148">
        <f>D30</f>
        <v>0</v>
      </c>
    </row>
    <row r="30" spans="1:6" s="118" customFormat="1" ht="31.5" hidden="1">
      <c r="A30" s="159" t="s">
        <v>121</v>
      </c>
      <c r="B30" s="171" t="s">
        <v>122</v>
      </c>
      <c r="C30" s="161">
        <f>C31+C32+C34+C33+C35+C38+C36+C37+C39</f>
        <v>0</v>
      </c>
      <c r="D30" s="161">
        <f>D31+D32+D34+D33+D35+D38+D36+D37+D39</f>
        <v>0</v>
      </c>
    </row>
    <row r="31" spans="1:6" s="118" customFormat="1" ht="141.75" hidden="1">
      <c r="A31" s="129" t="s">
        <v>121</v>
      </c>
      <c r="B31" s="133" t="s">
        <v>150</v>
      </c>
      <c r="C31" s="131"/>
      <c r="D31" s="131"/>
    </row>
    <row r="32" spans="1:6" s="118" customFormat="1" ht="110.25" hidden="1">
      <c r="A32" s="136" t="s">
        <v>121</v>
      </c>
      <c r="B32" s="137" t="s">
        <v>184</v>
      </c>
      <c r="C32" s="138"/>
      <c r="D32" s="138"/>
    </row>
    <row r="33" spans="1:5" s="118" customFormat="1" ht="220.5" hidden="1">
      <c r="A33" s="136" t="s">
        <v>121</v>
      </c>
      <c r="B33" s="137" t="s">
        <v>185</v>
      </c>
      <c r="C33" s="138"/>
      <c r="D33" s="138"/>
    </row>
    <row r="34" spans="1:5" s="118" customFormat="1" ht="78.75" hidden="1">
      <c r="A34" s="129" t="s">
        <v>121</v>
      </c>
      <c r="B34" s="139" t="s">
        <v>186</v>
      </c>
      <c r="C34" s="131"/>
      <c r="D34" s="131"/>
    </row>
    <row r="35" spans="1:5" s="118" customFormat="1" ht="63" hidden="1">
      <c r="A35" s="156" t="s">
        <v>121</v>
      </c>
      <c r="B35" s="157" t="s">
        <v>214</v>
      </c>
      <c r="C35" s="121"/>
      <c r="D35" s="121"/>
    </row>
    <row r="36" spans="1:5" s="118" customFormat="1" ht="78.75" hidden="1">
      <c r="A36" s="129" t="s">
        <v>121</v>
      </c>
      <c r="B36" s="139" t="s">
        <v>187</v>
      </c>
      <c r="C36" s="131"/>
      <c r="D36" s="131"/>
    </row>
    <row r="37" spans="1:5" s="118" customFormat="1" ht="163.5" hidden="1" customHeight="1">
      <c r="A37" s="63" t="s">
        <v>157</v>
      </c>
      <c r="B37" s="140" t="s">
        <v>188</v>
      </c>
      <c r="C37" s="131"/>
      <c r="D37" s="131"/>
    </row>
    <row r="38" spans="1:5" s="118" customFormat="1" ht="108.75" hidden="1" customHeight="1">
      <c r="A38" s="129" t="s">
        <v>121</v>
      </c>
      <c r="B38" s="141" t="s">
        <v>189</v>
      </c>
      <c r="C38" s="131"/>
      <c r="D38" s="131"/>
    </row>
    <row r="39" spans="1:5" s="118" customFormat="1" ht="69" hidden="1" customHeight="1">
      <c r="A39" s="129" t="s">
        <v>121</v>
      </c>
      <c r="B39" s="141" t="s">
        <v>190</v>
      </c>
      <c r="C39" s="131"/>
      <c r="D39" s="131"/>
    </row>
    <row r="40" spans="1:5" s="118" customFormat="1" ht="31.5" hidden="1">
      <c r="A40" s="146" t="s">
        <v>123</v>
      </c>
      <c r="B40" s="145" t="s">
        <v>124</v>
      </c>
      <c r="C40" s="148">
        <f>C41+C43</f>
        <v>0</v>
      </c>
      <c r="D40" s="148">
        <f>D41+D43</f>
        <v>0</v>
      </c>
    </row>
    <row r="41" spans="1:5" s="118" customFormat="1" ht="63" hidden="1" customHeight="1">
      <c r="A41" s="146" t="s">
        <v>125</v>
      </c>
      <c r="B41" s="158" t="s">
        <v>126</v>
      </c>
      <c r="C41" s="148">
        <f>C42</f>
        <v>0</v>
      </c>
      <c r="D41" s="148">
        <f>D42</f>
        <v>0</v>
      </c>
    </row>
    <row r="42" spans="1:5" s="118" customFormat="1" ht="63" hidden="1" customHeight="1">
      <c r="A42" s="159" t="s">
        <v>127</v>
      </c>
      <c r="B42" s="160" t="s">
        <v>128</v>
      </c>
      <c r="C42" s="161"/>
      <c r="D42" s="161"/>
      <c r="E42" s="132"/>
    </row>
    <row r="43" spans="1:5" s="118" customFormat="1" ht="81" hidden="1" customHeight="1">
      <c r="A43" s="162" t="s">
        <v>129</v>
      </c>
      <c r="B43" s="163" t="s">
        <v>213</v>
      </c>
      <c r="C43" s="148">
        <f>C44</f>
        <v>0</v>
      </c>
      <c r="D43" s="148">
        <f>D44</f>
        <v>0</v>
      </c>
    </row>
    <row r="44" spans="1:5" s="118" customFormat="1" ht="90" hidden="1" customHeight="1">
      <c r="A44" s="164" t="s">
        <v>130</v>
      </c>
      <c r="B44" s="165" t="s">
        <v>210</v>
      </c>
      <c r="C44" s="161"/>
      <c r="D44" s="161"/>
    </row>
    <row r="45" spans="1:5" ht="15.75">
      <c r="A45" s="98" t="s">
        <v>131</v>
      </c>
      <c r="B45" s="99" t="s">
        <v>132</v>
      </c>
      <c r="C45" s="100">
        <f>C48+C46</f>
        <v>2416.1999999999998</v>
      </c>
      <c r="D45" s="100">
        <f>D48+D46</f>
        <v>2416.1999999999998</v>
      </c>
    </row>
    <row r="46" spans="1:5" s="118" customFormat="1" ht="94.5" hidden="1">
      <c r="A46" s="115" t="s">
        <v>133</v>
      </c>
      <c r="B46" s="116" t="s">
        <v>134</v>
      </c>
      <c r="C46" s="117">
        <f>C47</f>
        <v>0</v>
      </c>
      <c r="D46" s="117">
        <f>D47</f>
        <v>0</v>
      </c>
    </row>
    <row r="47" spans="1:5" s="118" customFormat="1" ht="94.5" hidden="1">
      <c r="A47" s="119" t="s">
        <v>135</v>
      </c>
      <c r="B47" s="120" t="s">
        <v>136</v>
      </c>
      <c r="C47" s="121"/>
      <c r="D47" s="121"/>
    </row>
    <row r="48" spans="1:5" ht="31.5">
      <c r="A48" s="98" t="s">
        <v>137</v>
      </c>
      <c r="B48" s="101" t="s">
        <v>138</v>
      </c>
      <c r="C48" s="100">
        <f>C49</f>
        <v>2416.1999999999998</v>
      </c>
      <c r="D48" s="100">
        <f>D49</f>
        <v>2416.1999999999998</v>
      </c>
    </row>
    <row r="49" spans="1:4" ht="47.25">
      <c r="A49" s="102" t="s">
        <v>139</v>
      </c>
      <c r="B49" s="103" t="s">
        <v>140</v>
      </c>
      <c r="C49" s="104">
        <v>2416.1999999999998</v>
      </c>
      <c r="D49" s="104">
        <v>2416.1999999999998</v>
      </c>
    </row>
    <row r="50" spans="1:4" s="118" customFormat="1" ht="94.5" hidden="1">
      <c r="A50" s="142" t="s">
        <v>141</v>
      </c>
      <c r="B50" s="143" t="s">
        <v>151</v>
      </c>
      <c r="C50" s="166">
        <f t="shared" ref="C50:D52" si="0">C51</f>
        <v>0</v>
      </c>
      <c r="D50" s="166">
        <f t="shared" si="0"/>
        <v>0</v>
      </c>
    </row>
    <row r="51" spans="1:4" s="118" customFormat="1" ht="157.5" hidden="1">
      <c r="A51" s="142" t="s">
        <v>142</v>
      </c>
      <c r="B51" s="167" t="s">
        <v>152</v>
      </c>
      <c r="C51" s="168">
        <f t="shared" si="0"/>
        <v>0</v>
      </c>
      <c r="D51" s="168">
        <f t="shared" si="0"/>
        <v>0</v>
      </c>
    </row>
    <row r="52" spans="1:4" s="118" customFormat="1" ht="141.75" hidden="1">
      <c r="A52" s="142" t="s">
        <v>153</v>
      </c>
      <c r="B52" s="167" t="s">
        <v>154</v>
      </c>
      <c r="C52" s="166">
        <f t="shared" si="0"/>
        <v>0</v>
      </c>
      <c r="D52" s="166">
        <f t="shared" si="0"/>
        <v>0</v>
      </c>
    </row>
    <row r="53" spans="1:4" s="118" customFormat="1" ht="94.5" hidden="1">
      <c r="A53" s="169" t="s">
        <v>155</v>
      </c>
      <c r="B53" s="170" t="s">
        <v>143</v>
      </c>
      <c r="C53" s="168"/>
      <c r="D53" s="168"/>
    </row>
  </sheetData>
  <mergeCells count="14">
    <mergeCell ref="A15:A17"/>
    <mergeCell ref="B15:B17"/>
    <mergeCell ref="C15:D15"/>
    <mergeCell ref="C16:D16"/>
    <mergeCell ref="B2:D2"/>
    <mergeCell ref="B3:D3"/>
    <mergeCell ref="B4:D4"/>
    <mergeCell ref="B5:D5"/>
    <mergeCell ref="B6:D6"/>
    <mergeCell ref="B7:D7"/>
    <mergeCell ref="A12:C12"/>
    <mergeCell ref="A13:C13"/>
    <mergeCell ref="C1:D1"/>
    <mergeCell ref="C9:D9"/>
  </mergeCells>
  <phoneticPr fontId="0" type="noConversion"/>
  <printOptions horizontalCentered="1"/>
  <pageMargins left="0.98425196850393704" right="0.39370078740157483" top="0.47244094488188981" bottom="0.86614173228346458" header="0.31496062992125984" footer="0.31496062992125984"/>
  <pageSetup paperSize="9" scale="9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Прил1 ист</vt:lpstr>
      <vt:lpstr>Прил2 ист</vt:lpstr>
      <vt:lpstr>Прил3 доходы</vt:lpstr>
      <vt:lpstr>Прил4 доходы</vt:lpstr>
      <vt:lpstr>Прил5 Безвозм </vt:lpstr>
      <vt:lpstr>Прил6 Безвозм</vt:lpstr>
      <vt:lpstr>'Прил3 доходы'!Заголовки_для_печати</vt:lpstr>
      <vt:lpstr>'Прил4 доходы'!Заголовки_для_печати</vt:lpstr>
      <vt:lpstr>'Прил5 Безвозм '!Заголовки_для_печати</vt:lpstr>
      <vt:lpstr>'Прил6 Безвозм'!Заголовки_для_печати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2022-11-09T07:01:04Z</cp:lastPrinted>
  <dcterms:created xsi:type="dcterms:W3CDTF">2015-10-21T06:37:27Z</dcterms:created>
  <dcterms:modified xsi:type="dcterms:W3CDTF">2022-12-09T11:26:18Z</dcterms:modified>
</cp:coreProperties>
</file>