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390" windowHeight="931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'Доходы'!$K$1</definedName>
    <definedName name="FILE_NAME">#REF!</definedName>
    <definedName name="FORM_CODE" localSheetId="0">'Доходы'!$K$3</definedName>
    <definedName name="FORM_CODE">#REF!</definedName>
    <definedName name="PERIOD" localSheetId="0">'Доходы'!$K$4</definedName>
    <definedName name="PERIOD">#REF!</definedName>
    <definedName name="RANGE_NAMES" localSheetId="0">'Доходы'!$K$7</definedName>
    <definedName name="RANGE_NAMES">#REF!</definedName>
    <definedName name="RBEGIN_1" localSheetId="0">'Доходы'!$A$13</definedName>
    <definedName name="RBEGIN_1" localSheetId="2">'Источники'!$A$5</definedName>
    <definedName name="RBEGIN_1" localSheetId="1">'Расходы'!$A$5</definedName>
    <definedName name="REG_DATE" localSheetId="0">'Доходы'!$K$2</definedName>
    <definedName name="REG_DATE">#REF!</definedName>
    <definedName name="REND_1" localSheetId="0">'Доходы'!$A$36</definedName>
    <definedName name="REND_1" localSheetId="2">'Источники'!$A$8</definedName>
    <definedName name="REND_1" localSheetId="1">'Расходы'!$A$47</definedName>
    <definedName name="SRC_CODE" localSheetId="0">'Доходы'!$K$6</definedName>
    <definedName name="SRC_CODE">#REF!</definedName>
    <definedName name="SRC_KIND" localSheetId="0">'Доходы'!$K$5</definedName>
    <definedName name="SRC_KIND">#REF!</definedName>
    <definedName name="_xlnm.Print_Titles" localSheetId="0">'Доходы'!$10:$12</definedName>
  </definedNames>
  <calcPr fullCalcOnLoad="1" refMode="R1C1"/>
</workbook>
</file>

<file path=xl/sharedStrings.xml><?xml version="1.0" encoding="utf-8"?>
<sst xmlns="http://schemas.openxmlformats.org/spreadsheetml/2006/main" count="211" uniqueCount="119">
  <si>
    <t>Код формы по ОКУД</t>
  </si>
  <si>
    <t xml:space="preserve">        Сведения об исполнении  бюджета</t>
  </si>
  <si>
    <t>010</t>
  </si>
  <si>
    <t>200</t>
  </si>
  <si>
    <t>500</t>
  </si>
  <si>
    <t>450</t>
  </si>
  <si>
    <t>0503164</t>
  </si>
  <si>
    <t>Код бюджетной классификации</t>
  </si>
  <si>
    <t>Код строки</t>
  </si>
  <si>
    <t>Утвержденные бюджетные назначения</t>
  </si>
  <si>
    <t xml:space="preserve">Код бюджетной классификации </t>
  </si>
  <si>
    <t>из них</t>
  </si>
  <si>
    <t>руб.</t>
  </si>
  <si>
    <t>Наименование бюджета:</t>
  </si>
  <si>
    <t>Доходы бюджета, всего</t>
  </si>
  <si>
    <t>Расходы бюджета, всего</t>
  </si>
  <si>
    <t>Результат исполнения бюджета (дефицит/профицит)</t>
  </si>
  <si>
    <t>Источники финансирования дефицита бюджета, всего</t>
  </si>
  <si>
    <t>Показатели исполнения</t>
  </si>
  <si>
    <t>не исполнено сумма, руб (гр. 4 - гр. 3)</t>
  </si>
  <si>
    <t>процент исполнения, %</t>
  </si>
  <si>
    <t>причины отклонений от планового процента исполнения</t>
  </si>
  <si>
    <t>01.01.2014</t>
  </si>
  <si>
    <t>164</t>
  </si>
  <si>
    <t>5</t>
  </si>
  <si>
    <t>1</t>
  </si>
  <si>
    <t>C:\164Y01.txt</t>
  </si>
  <si>
    <t>на 01.01.2014 г.</t>
  </si>
  <si>
    <t>Бюджет Муниципального образования Кусинское сельское поселение Киришского муниципального района Ленинградской области</t>
  </si>
  <si>
    <t>182.10102010010000.000</t>
  </si>
  <si>
    <t>-</t>
  </si>
  <si>
    <t>182.10102020010000.000</t>
  </si>
  <si>
    <t>182.10102030010000.000</t>
  </si>
  <si>
    <t>182.10601030100000.000</t>
  </si>
  <si>
    <t>182.10604011020000.000</t>
  </si>
  <si>
    <t>182.10604012020000.000</t>
  </si>
  <si>
    <t>182.10606013100000.000</t>
  </si>
  <si>
    <t>182.10606023100000.000</t>
  </si>
  <si>
    <t>182.10904053100000.000</t>
  </si>
  <si>
    <t>951.11105013100000.000</t>
  </si>
  <si>
    <t>951.11406013100000.000</t>
  </si>
  <si>
    <t>955.10804020010000.000</t>
  </si>
  <si>
    <t>955.11105075100000.000</t>
  </si>
  <si>
    <t>955.11109045100000.000</t>
  </si>
  <si>
    <t>955.11301995100000.000</t>
  </si>
  <si>
    <t>955.11302995100000.000</t>
  </si>
  <si>
    <t>955.11402053100000.000</t>
  </si>
  <si>
    <t>955.11406025100000.000</t>
  </si>
  <si>
    <t>955.20202999100000.000</t>
  </si>
  <si>
    <t>955.20203015100000.000</t>
  </si>
  <si>
    <t>955.20203024100000.000</t>
  </si>
  <si>
    <t>955.20204999100000.000</t>
  </si>
  <si>
    <t>955.0104.0020400.000.000</t>
  </si>
  <si>
    <t>955.0104.0020800.000.000</t>
  </si>
  <si>
    <t>955.0104.5210223.000.000</t>
  </si>
  <si>
    <t>955.0104.5210600.000.000</t>
  </si>
  <si>
    <t>955.0106.5210600.000.000</t>
  </si>
  <si>
    <t>955.0106.5210700.000.000</t>
  </si>
  <si>
    <t>955.0111.0700500.000.000</t>
  </si>
  <si>
    <t>955.0113.0900201.000.000</t>
  </si>
  <si>
    <t>955.0113.0900202.000.000</t>
  </si>
  <si>
    <t>955.0113.0920301.000.000</t>
  </si>
  <si>
    <t>955.0113.0920302.000.000</t>
  </si>
  <si>
    <t>955.0113.0920303.000.000</t>
  </si>
  <si>
    <t>955.0203.0013600.000.000</t>
  </si>
  <si>
    <t>955.0309.5210600.000.000</t>
  </si>
  <si>
    <t>955.0310.0920303.000.000</t>
  </si>
  <si>
    <t>955.0409.3150201.000.000</t>
  </si>
  <si>
    <t>955.0409.7950500.000.000</t>
  </si>
  <si>
    <t>955.0501.3500100.000.000</t>
  </si>
  <si>
    <t>955.0501.3500200.000.000</t>
  </si>
  <si>
    <t>955.0502.0700500.000.000</t>
  </si>
  <si>
    <t>955.0502.3510500.000.000</t>
  </si>
  <si>
    <t>955.0502.5210800.000.000</t>
  </si>
  <si>
    <t>955.0502.5222300.000.000</t>
  </si>
  <si>
    <t>955.0502.7950400.000.000</t>
  </si>
  <si>
    <t>955.0503.1020102.000.000</t>
  </si>
  <si>
    <t>955.0503.5210800.000.000</t>
  </si>
  <si>
    <t>955.0503.6000100.000.000</t>
  </si>
  <si>
    <t>955.0503.6000400.000.000</t>
  </si>
  <si>
    <t>955.0503.6000500.000.000</t>
  </si>
  <si>
    <t>955.0503.7950400.000.000</t>
  </si>
  <si>
    <t>955.0503.7950600.000.000</t>
  </si>
  <si>
    <t>955.0503.7950700.000.000</t>
  </si>
  <si>
    <t>955.0801.4409900.000.000</t>
  </si>
  <si>
    <t>955.0801.4429900.000.000</t>
  </si>
  <si>
    <t>955.0801.5210136.000.000</t>
  </si>
  <si>
    <t>955.0801.7950800.000.000</t>
  </si>
  <si>
    <t>955.1001.4910100.000.000</t>
  </si>
  <si>
    <t>955.1101.1020102.000.000</t>
  </si>
  <si>
    <t>955.1101.5129700.000.000</t>
  </si>
  <si>
    <t>955.1101.7950900.000.000</t>
  </si>
  <si>
    <t>X</t>
  </si>
  <si>
    <t>источники внутреннего финансирования</t>
  </si>
  <si>
    <t>520</t>
  </si>
  <si>
    <t>источники внешнего финансирования</t>
  </si>
  <si>
    <t>620</t>
  </si>
  <si>
    <t>EXPORT_SRC_KIND</t>
  </si>
  <si>
    <t>ПДФ</t>
  </si>
  <si>
    <t>EXPORT_PARAM_SRC_KIND</t>
  </si>
  <si>
    <t>EXPORT_SRC_CODE</t>
  </si>
  <si>
    <t>0076</t>
  </si>
  <si>
    <t xml:space="preserve">При планировании налога на имущество физических лиц на 2013 год учитывалось фактическое поступление налога за 2012 год с применением коэффициента 1,05, учитывающего увеличение количества собственников имущества и прогнозные значения ГАДБ. Фактически налога на имущество физ.лиц поступило на 2,0 тыс. рублей меньше, чем установлено планом. </t>
  </si>
  <si>
    <t>При уточнении бюджета учитывалось фактическое поступление   по состоянию на 01.12.2013 г.и ожидаемое поступление  в декабре 2013г., исходя из прогнозных данных ГАДБ. Перевыполнение плановых показателей связано с погашением задолженности и сменой автопарка. Средства поступили  после предоставления документов на уточнение бюджета.</t>
  </si>
  <si>
    <t>При уточнении бюджета учитывалось фактическое поступление   по состоянию на 01.12.2013 г.и ожидаемое поступление  в декабре 2013г., исходя из прогнозных данных ГАДБ. Средства поступили  после предоставления документов на уточнение бюджета.</t>
  </si>
  <si>
    <t>При уточнении бюджета учитывалось фактическое поступление   по состоянию на 01.12.2013 г.и ожидаемое поступление  в декабре 2013г. Средства поступили  после предоставления документов на уточнение бюджета.</t>
  </si>
  <si>
    <t>Превышение плана  по арендной плате за земельные участки связано с уплатой задолженности и пеней за просрочку срока уплаты арендаторами и предоплатой в счет будующих периодов</t>
  </si>
  <si>
    <t>Сумма поступила по факту заключения муниципальных контрактов</t>
  </si>
  <si>
    <t>Фактические темпы роста незначительно превысили плановые</t>
  </si>
  <si>
    <t>955.01050201100000.000</t>
  </si>
  <si>
    <t>Планирование  НДФЛ на 2013 г. производилось с учетом прогнозируемого роста  к 2012г. - 18,9%, фактический рост составил 29,7%.</t>
  </si>
  <si>
    <t>Расходование средств резервного  фонда Администрации муниципального образования производится по  подразделам, отражающим направление расходования выделяемых из  резервных фондов  средств.</t>
  </si>
  <si>
    <t>Договоры на кадастровые работы по оформлению земельного участка под гражданское кладбище для оформления права собственности распространяют свое действие на 2014 год</t>
  </si>
  <si>
    <t>Отсутствует соглашение о предоставлении субсидий на капитальный ремонт муниципального жилого фонда за счет платы за найм муниципального жилого фонда</t>
  </si>
  <si>
    <t>Экономия по  результатам конкурсных процедур по мероприятиям за счет средств областного бюджета  на реализацию ДЦП "Энергосбережение и повышение энергетической эффективности ЛО на 2013-2015гг. и на перспективу до 2020 года"</t>
  </si>
  <si>
    <t>Договор  по разработке схем водоснабжения и водоотведения распространяет свое действие на 2014 год</t>
  </si>
  <si>
    <t>Договоры на кадастровые работы для разработки проектно-сметной документации на строительство пешеходного моста и инженерные изыскания для разработки проектно-сметной документации на строительство пешеходного моста распространяют свое действие на 2014 год</t>
  </si>
  <si>
    <t>Договор на приобретение прицепа-разбрасывателя песка распространяет свое действие на 2014 год</t>
  </si>
  <si>
    <t>Оплата за поставку электрической энергии и за работы по организации уличного освещения и обслуживание линии электропередач д.Кусино произведена по факту выставленных счетов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</si>
</sst>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00000"/>
  </numFmts>
  <fonts count="44">
    <font>
      <sz val="10"/>
      <name val="Arial Cyr"/>
      <family val="0"/>
    </font>
    <font>
      <sz val="8.5"/>
      <name val="MS Sans Serif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.5"/>
      <color indexed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right" vertical="center"/>
    </xf>
    <xf numFmtId="4" fontId="7" fillId="0" borderId="16" xfId="0" applyNumberFormat="1" applyFont="1" applyBorder="1" applyAlignment="1">
      <alignment horizontal="right" vertical="center"/>
    </xf>
    <xf numFmtId="2" fontId="1" fillId="0" borderId="18" xfId="0" applyNumberFormat="1" applyFont="1" applyBorder="1" applyAlignment="1">
      <alignment horizontal="right" vertical="top" wrapText="1" shrinkToFit="1"/>
    </xf>
    <xf numFmtId="2" fontId="1" fillId="0" borderId="11" xfId="0" applyNumberFormat="1" applyFont="1" applyBorder="1" applyAlignment="1">
      <alignment horizontal="right" vertical="top" wrapText="1" shrinkToFit="1"/>
    </xf>
    <xf numFmtId="0" fontId="7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wrapText="1" shrinkToFit="1"/>
    </xf>
    <xf numFmtId="49" fontId="7" fillId="0" borderId="22" xfId="0" applyNumberFormat="1" applyFont="1" applyBorder="1" applyAlignment="1">
      <alignment horizontal="left" vertical="center" indent="1"/>
    </xf>
    <xf numFmtId="49" fontId="7" fillId="0" borderId="17" xfId="0" applyNumberFormat="1" applyFont="1" applyBorder="1" applyAlignment="1">
      <alignment horizontal="left" vertical="center" indent="2"/>
    </xf>
    <xf numFmtId="49" fontId="7" fillId="0" borderId="15" xfId="0" applyNumberFormat="1" applyFont="1" applyBorder="1" applyAlignment="1">
      <alignment horizontal="left" vertical="center" indent="1"/>
    </xf>
    <xf numFmtId="49" fontId="7" fillId="0" borderId="17" xfId="0" applyNumberFormat="1" applyFont="1" applyBorder="1" applyAlignment="1">
      <alignment horizontal="left" vertical="center" wrapText="1" indent="2" shrinkToFit="1"/>
    </xf>
    <xf numFmtId="49" fontId="8" fillId="0" borderId="10" xfId="0" applyNumberFormat="1" applyFont="1" applyBorder="1" applyAlignment="1">
      <alignment horizontal="left" vertical="center" wrapText="1" shrinkToFit="1"/>
    </xf>
    <xf numFmtId="4" fontId="8" fillId="0" borderId="10" xfId="0" applyNumberFormat="1" applyFont="1" applyBorder="1" applyAlignment="1">
      <alignment horizontal="right" vertical="center" wrapText="1" shrinkToFit="1"/>
    </xf>
    <xf numFmtId="4" fontId="8" fillId="0" borderId="13" xfId="0" applyNumberFormat="1" applyFont="1" applyBorder="1" applyAlignment="1">
      <alignment horizontal="right" vertical="center" wrapText="1" shrinkToFit="1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6" fillId="0" borderId="0" xfId="0" applyFont="1" applyFill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left" wrapText="1"/>
    </xf>
    <xf numFmtId="4" fontId="8" fillId="0" borderId="19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 wrapText="1" shrinkToFit="1"/>
    </xf>
    <xf numFmtId="2" fontId="1" fillId="0" borderId="12" xfId="0" applyNumberFormat="1" applyFont="1" applyBorder="1" applyAlignment="1">
      <alignment horizontal="right" vertical="top" wrapText="1" shrinkToFit="1"/>
    </xf>
    <xf numFmtId="0" fontId="8" fillId="0" borderId="19" xfId="0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49" fontId="7" fillId="32" borderId="17" xfId="0" applyNumberFormat="1" applyFont="1" applyFill="1" applyBorder="1" applyAlignment="1">
      <alignment horizontal="left" vertical="center" wrapText="1" indent="2" shrinkToFit="1"/>
    </xf>
    <xf numFmtId="49" fontId="7" fillId="32" borderId="16" xfId="0" applyNumberFormat="1" applyFont="1" applyFill="1" applyBorder="1" applyAlignment="1">
      <alignment horizontal="center" vertical="center"/>
    </xf>
    <xf numFmtId="4" fontId="7" fillId="32" borderId="17" xfId="0" applyNumberFormat="1" applyFont="1" applyFill="1" applyBorder="1" applyAlignment="1">
      <alignment horizontal="right" vertical="center"/>
    </xf>
    <xf numFmtId="4" fontId="7" fillId="32" borderId="16" xfId="0" applyNumberFormat="1" applyFont="1" applyFill="1" applyBorder="1" applyAlignment="1">
      <alignment horizontal="right" vertical="center"/>
    </xf>
    <xf numFmtId="0" fontId="7" fillId="32" borderId="17" xfId="0" applyFont="1" applyFill="1" applyBorder="1" applyAlignment="1">
      <alignment horizontal="left" vertical="center" wrapText="1"/>
    </xf>
    <xf numFmtId="166" fontId="7" fillId="0" borderId="17" xfId="0" applyNumberFormat="1" applyFont="1" applyBorder="1" applyAlignment="1">
      <alignment horizontal="justify" vertical="center" wrapText="1"/>
    </xf>
    <xf numFmtId="166" fontId="7" fillId="32" borderId="17" xfId="0" applyNumberFormat="1" applyFont="1" applyFill="1" applyBorder="1" applyAlignment="1">
      <alignment horizontal="justify" vertical="center" wrapText="1"/>
    </xf>
    <xf numFmtId="49" fontId="7" fillId="32" borderId="18" xfId="0" applyNumberFormat="1" applyFont="1" applyFill="1" applyBorder="1" applyAlignment="1">
      <alignment horizontal="left" vertical="top" wrapText="1" shrinkToFit="1"/>
    </xf>
    <xf numFmtId="49" fontId="7" fillId="32" borderId="11" xfId="0" applyNumberFormat="1" applyFont="1" applyFill="1" applyBorder="1" applyAlignment="1">
      <alignment horizontal="center"/>
    </xf>
    <xf numFmtId="0" fontId="7" fillId="32" borderId="18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left"/>
    </xf>
    <xf numFmtId="0" fontId="0" fillId="32" borderId="0" xfId="0" applyFill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wrapText="1"/>
    </xf>
    <xf numFmtId="0" fontId="7" fillId="0" borderId="2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K38"/>
  <sheetViews>
    <sheetView tabSelected="1" zoomScalePageLayoutView="0" workbookViewId="0" topLeftCell="A23">
      <selection activeCell="C25" sqref="C25"/>
    </sheetView>
  </sheetViews>
  <sheetFormatPr defaultColWidth="9.00390625" defaultRowHeight="12.75"/>
  <cols>
    <col min="1" max="1" width="32.75390625" style="0" customWidth="1"/>
    <col min="2" max="2" width="9.75390625" style="0" customWidth="1"/>
    <col min="3" max="3" width="16.25390625" style="0" customWidth="1"/>
    <col min="4" max="4" width="14.125" style="0" customWidth="1"/>
    <col min="5" max="5" width="17.00390625" style="0" customWidth="1"/>
    <col min="6" max="6" width="14.25390625" style="0" customWidth="1"/>
    <col min="7" max="7" width="40.75390625" style="0" customWidth="1"/>
    <col min="11" max="11" width="1.00390625" style="0" hidden="1" customWidth="1"/>
  </cols>
  <sheetData>
    <row r="1" spans="1:11" ht="12.75">
      <c r="A1" s="35"/>
      <c r="B1" s="35"/>
      <c r="C1" s="35"/>
      <c r="D1" s="35"/>
      <c r="E1" s="3"/>
      <c r="F1" s="1" t="s">
        <v>0</v>
      </c>
      <c r="G1" s="2" t="s">
        <v>6</v>
      </c>
      <c r="K1" s="38" t="s">
        <v>26</v>
      </c>
    </row>
    <row r="2" spans="1:11" ht="12.75">
      <c r="A2" s="3"/>
      <c r="B2" s="5"/>
      <c r="C2" s="3"/>
      <c r="D2" s="3"/>
      <c r="E2" s="3"/>
      <c r="F2" s="3"/>
      <c r="G2" s="4"/>
      <c r="K2" s="38" t="s">
        <v>22</v>
      </c>
    </row>
    <row r="3" spans="1:11" ht="16.5" customHeight="1">
      <c r="A3" s="64" t="s">
        <v>1</v>
      </c>
      <c r="B3" s="64"/>
      <c r="C3" s="64"/>
      <c r="D3" s="64"/>
      <c r="E3" s="64"/>
      <c r="F3" s="64"/>
      <c r="G3" s="64"/>
      <c r="K3" s="38" t="s">
        <v>23</v>
      </c>
    </row>
    <row r="4" spans="1:11" ht="12.75" customHeight="1">
      <c r="A4" s="65" t="s">
        <v>27</v>
      </c>
      <c r="B4" s="65"/>
      <c r="C4" s="65"/>
      <c r="D4" s="65"/>
      <c r="E4" s="65"/>
      <c r="F4" s="65"/>
      <c r="G4" s="65"/>
      <c r="K4" s="38" t="s">
        <v>24</v>
      </c>
    </row>
    <row r="5" spans="1:7" ht="12.75">
      <c r="A5" s="3"/>
      <c r="B5" s="5"/>
      <c r="C5" s="3"/>
      <c r="D5" s="3"/>
      <c r="E5" s="3"/>
      <c r="F5" s="3"/>
      <c r="G5" s="3"/>
    </row>
    <row r="6" spans="1:7" ht="25.5" customHeight="1">
      <c r="A6" s="36" t="s">
        <v>13</v>
      </c>
      <c r="B6" s="67" t="s">
        <v>28</v>
      </c>
      <c r="C6" s="67"/>
      <c r="D6" s="67"/>
      <c r="E6" s="67"/>
      <c r="F6" s="39"/>
      <c r="G6" s="3"/>
    </row>
    <row r="7" spans="1:11" ht="12.75">
      <c r="A7" s="3"/>
      <c r="B7" s="5"/>
      <c r="C7" s="3"/>
      <c r="D7" s="3"/>
      <c r="E7" s="3"/>
      <c r="F7" s="3"/>
      <c r="G7" s="3"/>
      <c r="K7" s="38" t="s">
        <v>25</v>
      </c>
    </row>
    <row r="8" ht="10.5" customHeight="1">
      <c r="A8" s="3"/>
    </row>
    <row r="9" spans="1:7" ht="12.75">
      <c r="A9" s="3" t="str">
        <f>"Единица измерения: "&amp;B9</f>
        <v>Единица измерения: руб.</v>
      </c>
      <c r="B9" s="34" t="s">
        <v>12</v>
      </c>
      <c r="C9" s="3"/>
      <c r="D9" s="3"/>
      <c r="E9" s="3"/>
      <c r="F9" s="3"/>
      <c r="G9" s="3"/>
    </row>
    <row r="10" spans="1:7" ht="12.75">
      <c r="A10" s="66" t="s">
        <v>7</v>
      </c>
      <c r="B10" s="66" t="s">
        <v>8</v>
      </c>
      <c r="C10" s="66" t="s">
        <v>9</v>
      </c>
      <c r="D10" s="66" t="str">
        <f>"Исполнено, "&amp;B9</f>
        <v>Исполнено, руб.</v>
      </c>
      <c r="E10" s="66" t="s">
        <v>18</v>
      </c>
      <c r="F10" s="66"/>
      <c r="G10" s="66"/>
    </row>
    <row r="11" spans="1:7" ht="22.5">
      <c r="A11" s="66"/>
      <c r="B11" s="66"/>
      <c r="C11" s="66"/>
      <c r="D11" s="66"/>
      <c r="E11" s="8" t="s">
        <v>19</v>
      </c>
      <c r="F11" s="8" t="s">
        <v>20</v>
      </c>
      <c r="G11" s="8" t="s">
        <v>21</v>
      </c>
    </row>
    <row r="12" spans="1:7" ht="12.7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</row>
    <row r="13" spans="1:7" ht="12.75">
      <c r="A13" s="9" t="s">
        <v>14</v>
      </c>
      <c r="B13" s="10" t="s">
        <v>2</v>
      </c>
      <c r="C13" s="11">
        <v>25713913.33</v>
      </c>
      <c r="D13" s="12">
        <v>25020990.54</v>
      </c>
      <c r="E13" s="11">
        <f>IF(D13=C13,"-",IF(D13="-",0,D13)-IF(C13="-",0,C13))</f>
        <v>-692922.7899999991</v>
      </c>
      <c r="F13" s="11">
        <f>IF(D13="-","-",(IF(OR(C13=0,C13="-"),"-",D13/C13*100)))</f>
        <v>97.3052612369523</v>
      </c>
      <c r="G13" s="13"/>
    </row>
    <row r="14" spans="1:7" ht="12.75">
      <c r="A14" s="29" t="s">
        <v>11</v>
      </c>
      <c r="B14" s="14"/>
      <c r="C14" s="15"/>
      <c r="D14" s="16"/>
      <c r="E14" s="15"/>
      <c r="F14" s="15"/>
      <c r="G14" s="50"/>
    </row>
    <row r="15" spans="1:7" ht="33.75">
      <c r="A15" s="52" t="s">
        <v>29</v>
      </c>
      <c r="B15" s="53" t="s">
        <v>2</v>
      </c>
      <c r="C15" s="54">
        <v>680000</v>
      </c>
      <c r="D15" s="55">
        <v>741455.46</v>
      </c>
      <c r="E15" s="54">
        <f aca="true" t="shared" si="0" ref="E15:E36">IF(D15=C15,"-",IF(D15="-",0,D15)-IF(C15="-",0,C15))</f>
        <v>61455.45999999996</v>
      </c>
      <c r="F15" s="54">
        <f aca="true" t="shared" si="1" ref="F15:F36">IF(D15="-","-",(IF(OR(C15=0,C15="-"),"-",D15/C15*100)))</f>
        <v>109.03756764705881</v>
      </c>
      <c r="G15" s="56" t="s">
        <v>110</v>
      </c>
    </row>
    <row r="16" spans="1:7" ht="12.75" hidden="1">
      <c r="A16" s="52" t="s">
        <v>31</v>
      </c>
      <c r="B16" s="53" t="s">
        <v>2</v>
      </c>
      <c r="C16" s="54" t="s">
        <v>30</v>
      </c>
      <c r="D16" s="55">
        <v>112.43</v>
      </c>
      <c r="E16" s="54">
        <f t="shared" si="0"/>
        <v>112.43</v>
      </c>
      <c r="F16" s="54" t="str">
        <f t="shared" si="1"/>
        <v>-</v>
      </c>
      <c r="G16" s="56"/>
    </row>
    <row r="17" spans="1:7" ht="12.75">
      <c r="A17" s="52" t="s">
        <v>32</v>
      </c>
      <c r="B17" s="53" t="s">
        <v>2</v>
      </c>
      <c r="C17" s="54">
        <v>7027.87</v>
      </c>
      <c r="D17" s="55">
        <v>7027.87</v>
      </c>
      <c r="E17" s="54" t="str">
        <f t="shared" si="0"/>
        <v>-</v>
      </c>
      <c r="F17" s="54">
        <f t="shared" si="1"/>
        <v>100</v>
      </c>
      <c r="G17" s="56"/>
    </row>
    <row r="18" spans="1:7" ht="90">
      <c r="A18" s="52" t="s">
        <v>33</v>
      </c>
      <c r="B18" s="53" t="s">
        <v>2</v>
      </c>
      <c r="C18" s="54">
        <v>100005</v>
      </c>
      <c r="D18" s="55">
        <v>98026.36</v>
      </c>
      <c r="E18" s="54">
        <f t="shared" si="0"/>
        <v>-1978.6399999999994</v>
      </c>
      <c r="F18" s="54">
        <f t="shared" si="1"/>
        <v>98.02145892705366</v>
      </c>
      <c r="G18" s="56" t="s">
        <v>102</v>
      </c>
    </row>
    <row r="19" spans="1:7" ht="12.75">
      <c r="A19" s="52" t="s">
        <v>34</v>
      </c>
      <c r="B19" s="53" t="s">
        <v>2</v>
      </c>
      <c r="C19" s="54">
        <v>215568</v>
      </c>
      <c r="D19" s="55">
        <v>215568</v>
      </c>
      <c r="E19" s="54" t="str">
        <f t="shared" si="0"/>
        <v>-</v>
      </c>
      <c r="F19" s="54">
        <f t="shared" si="1"/>
        <v>100</v>
      </c>
      <c r="G19" s="56"/>
    </row>
    <row r="20" spans="1:7" ht="90">
      <c r="A20" s="52" t="s">
        <v>35</v>
      </c>
      <c r="B20" s="53" t="s">
        <v>2</v>
      </c>
      <c r="C20" s="54">
        <v>255000</v>
      </c>
      <c r="D20" s="55">
        <v>304548.04</v>
      </c>
      <c r="E20" s="54">
        <f t="shared" si="0"/>
        <v>49548.03999999998</v>
      </c>
      <c r="F20" s="54">
        <f t="shared" si="1"/>
        <v>119.43060392156862</v>
      </c>
      <c r="G20" s="56" t="s">
        <v>103</v>
      </c>
    </row>
    <row r="21" spans="1:7" ht="67.5">
      <c r="A21" s="52" t="s">
        <v>36</v>
      </c>
      <c r="B21" s="53" t="s">
        <v>2</v>
      </c>
      <c r="C21" s="54">
        <v>7460000</v>
      </c>
      <c r="D21" s="55">
        <v>7969216.65</v>
      </c>
      <c r="E21" s="54">
        <f t="shared" si="0"/>
        <v>509216.6500000004</v>
      </c>
      <c r="F21" s="54">
        <f t="shared" si="1"/>
        <v>106.82596045576409</v>
      </c>
      <c r="G21" s="56" t="s">
        <v>104</v>
      </c>
    </row>
    <row r="22" spans="1:7" ht="22.5">
      <c r="A22" s="30" t="s">
        <v>37</v>
      </c>
      <c r="B22" s="17" t="s">
        <v>2</v>
      </c>
      <c r="C22" s="18">
        <v>258547.22</v>
      </c>
      <c r="D22" s="19">
        <v>258574.22</v>
      </c>
      <c r="E22" s="18">
        <f t="shared" si="0"/>
        <v>27</v>
      </c>
      <c r="F22" s="18">
        <f t="shared" si="1"/>
        <v>100.0104429666658</v>
      </c>
      <c r="G22" s="58" t="s">
        <v>108</v>
      </c>
    </row>
    <row r="23" spans="1:7" ht="22.5">
      <c r="A23" s="52" t="s">
        <v>38</v>
      </c>
      <c r="B23" s="53" t="s">
        <v>2</v>
      </c>
      <c r="C23" s="54">
        <v>864.66</v>
      </c>
      <c r="D23" s="55">
        <v>865.16</v>
      </c>
      <c r="E23" s="54">
        <f t="shared" si="0"/>
        <v>0.5</v>
      </c>
      <c r="F23" s="54">
        <f t="shared" si="1"/>
        <v>100.05782619758054</v>
      </c>
      <c r="G23" s="57" t="s">
        <v>108</v>
      </c>
    </row>
    <row r="24" spans="1:7" ht="56.25">
      <c r="A24" s="52" t="s">
        <v>39</v>
      </c>
      <c r="B24" s="53" t="s">
        <v>2</v>
      </c>
      <c r="C24" s="54">
        <v>343808.85</v>
      </c>
      <c r="D24" s="55">
        <v>366904.48</v>
      </c>
      <c r="E24" s="54">
        <f t="shared" si="0"/>
        <v>23095.630000000005</v>
      </c>
      <c r="F24" s="54">
        <f t="shared" si="1"/>
        <v>106.71757867780309</v>
      </c>
      <c r="G24" s="56" t="s">
        <v>106</v>
      </c>
    </row>
    <row r="25" spans="1:7" ht="12.75">
      <c r="A25" s="30" t="s">
        <v>40</v>
      </c>
      <c r="B25" s="17" t="s">
        <v>2</v>
      </c>
      <c r="C25" s="18">
        <v>210537.27</v>
      </c>
      <c r="D25" s="19">
        <v>210537.27</v>
      </c>
      <c r="E25" s="18" t="str">
        <f t="shared" si="0"/>
        <v>-</v>
      </c>
      <c r="F25" s="18">
        <f t="shared" si="1"/>
        <v>100</v>
      </c>
      <c r="G25" s="51"/>
    </row>
    <row r="26" spans="1:7" ht="56.25">
      <c r="A26" s="52" t="s">
        <v>41</v>
      </c>
      <c r="B26" s="53" t="s">
        <v>2</v>
      </c>
      <c r="C26" s="54">
        <v>1400</v>
      </c>
      <c r="D26" s="55">
        <v>2000</v>
      </c>
      <c r="E26" s="54">
        <f t="shared" si="0"/>
        <v>600</v>
      </c>
      <c r="F26" s="54">
        <f t="shared" si="1"/>
        <v>142.85714285714286</v>
      </c>
      <c r="G26" s="56" t="s">
        <v>105</v>
      </c>
    </row>
    <row r="27" spans="1:7" ht="22.5">
      <c r="A27" s="52" t="s">
        <v>42</v>
      </c>
      <c r="B27" s="53" t="s">
        <v>2</v>
      </c>
      <c r="C27" s="54">
        <v>2923253.12</v>
      </c>
      <c r="D27" s="55">
        <v>2944253.12</v>
      </c>
      <c r="E27" s="54">
        <f t="shared" si="0"/>
        <v>21000</v>
      </c>
      <c r="F27" s="54">
        <f t="shared" si="1"/>
        <v>100.71837775033316</v>
      </c>
      <c r="G27" s="58" t="s">
        <v>108</v>
      </c>
    </row>
    <row r="28" spans="1:7" ht="22.5">
      <c r="A28" s="52" t="s">
        <v>43</v>
      </c>
      <c r="B28" s="53" t="s">
        <v>2</v>
      </c>
      <c r="C28" s="54">
        <v>245000</v>
      </c>
      <c r="D28" s="55">
        <v>248143.01</v>
      </c>
      <c r="E28" s="54">
        <f t="shared" si="0"/>
        <v>3143.0100000000093</v>
      </c>
      <c r="F28" s="54">
        <f t="shared" si="1"/>
        <v>101.28286122448979</v>
      </c>
      <c r="G28" s="58" t="s">
        <v>108</v>
      </c>
    </row>
    <row r="29" spans="1:7" ht="22.5">
      <c r="A29" s="52" t="s">
        <v>44</v>
      </c>
      <c r="B29" s="53" t="s">
        <v>2</v>
      </c>
      <c r="C29" s="54">
        <v>30000</v>
      </c>
      <c r="D29" s="55">
        <v>31200</v>
      </c>
      <c r="E29" s="54">
        <f t="shared" si="0"/>
        <v>1200</v>
      </c>
      <c r="F29" s="54">
        <f t="shared" si="1"/>
        <v>104</v>
      </c>
      <c r="G29" s="58" t="s">
        <v>108</v>
      </c>
    </row>
    <row r="30" spans="1:7" ht="12.75">
      <c r="A30" s="52" t="s">
        <v>45</v>
      </c>
      <c r="B30" s="53" t="s">
        <v>2</v>
      </c>
      <c r="C30" s="54">
        <v>150008.7</v>
      </c>
      <c r="D30" s="55">
        <v>150008.7</v>
      </c>
      <c r="E30" s="54" t="str">
        <f t="shared" si="0"/>
        <v>-</v>
      </c>
      <c r="F30" s="54">
        <f t="shared" si="1"/>
        <v>100</v>
      </c>
      <c r="G30" s="56"/>
    </row>
    <row r="31" spans="1:7" ht="12.75" hidden="1">
      <c r="A31" s="52" t="s">
        <v>46</v>
      </c>
      <c r="B31" s="53" t="s">
        <v>2</v>
      </c>
      <c r="C31" s="54" t="s">
        <v>30</v>
      </c>
      <c r="D31" s="55">
        <v>28200</v>
      </c>
      <c r="E31" s="54">
        <f t="shared" si="0"/>
        <v>28200</v>
      </c>
      <c r="F31" s="54" t="str">
        <f t="shared" si="1"/>
        <v>-</v>
      </c>
      <c r="G31" s="56"/>
    </row>
    <row r="32" spans="1:7" ht="12.75">
      <c r="A32" s="52" t="s">
        <v>47</v>
      </c>
      <c r="B32" s="53" t="s">
        <v>2</v>
      </c>
      <c r="C32" s="54">
        <v>12100</v>
      </c>
      <c r="D32" s="55">
        <v>12100</v>
      </c>
      <c r="E32" s="54" t="str">
        <f t="shared" si="0"/>
        <v>-</v>
      </c>
      <c r="F32" s="54">
        <f t="shared" si="1"/>
        <v>100</v>
      </c>
      <c r="G32" s="56"/>
    </row>
    <row r="33" spans="1:7" ht="22.5">
      <c r="A33" s="52" t="s">
        <v>48</v>
      </c>
      <c r="B33" s="53" t="s">
        <v>2</v>
      </c>
      <c r="C33" s="54">
        <v>4152470</v>
      </c>
      <c r="D33" s="55">
        <v>2832427.13</v>
      </c>
      <c r="E33" s="54">
        <f t="shared" si="0"/>
        <v>-1320042.87</v>
      </c>
      <c r="F33" s="54">
        <f t="shared" si="1"/>
        <v>68.21065847555792</v>
      </c>
      <c r="G33" s="56" t="s">
        <v>107</v>
      </c>
    </row>
    <row r="34" spans="1:7" ht="12.75">
      <c r="A34" s="52" t="s">
        <v>49</v>
      </c>
      <c r="B34" s="53" t="s">
        <v>2</v>
      </c>
      <c r="C34" s="54">
        <v>95876</v>
      </c>
      <c r="D34" s="55">
        <v>95876</v>
      </c>
      <c r="E34" s="54" t="str">
        <f t="shared" si="0"/>
        <v>-</v>
      </c>
      <c r="F34" s="54">
        <f t="shared" si="1"/>
        <v>100</v>
      </c>
      <c r="G34" s="56"/>
    </row>
    <row r="35" spans="1:7" ht="12.75">
      <c r="A35" s="52" t="s">
        <v>50</v>
      </c>
      <c r="B35" s="53" t="s">
        <v>2</v>
      </c>
      <c r="C35" s="54">
        <v>1000</v>
      </c>
      <c r="D35" s="55">
        <v>1000</v>
      </c>
      <c r="E35" s="54" t="str">
        <f t="shared" si="0"/>
        <v>-</v>
      </c>
      <c r="F35" s="54">
        <f t="shared" si="1"/>
        <v>100</v>
      </c>
      <c r="G35" s="56"/>
    </row>
    <row r="36" spans="1:7" ht="22.5">
      <c r="A36" s="52" t="s">
        <v>51</v>
      </c>
      <c r="B36" s="53" t="s">
        <v>2</v>
      </c>
      <c r="C36" s="54">
        <v>8571446.64</v>
      </c>
      <c r="D36" s="55">
        <v>8502946.64</v>
      </c>
      <c r="E36" s="54">
        <f t="shared" si="0"/>
        <v>-68500</v>
      </c>
      <c r="F36" s="54">
        <f t="shared" si="1"/>
        <v>99.2008350179731</v>
      </c>
      <c r="G36" s="56" t="s">
        <v>107</v>
      </c>
    </row>
    <row r="37" spans="1:7" ht="1.5" customHeight="1">
      <c r="A37" s="59"/>
      <c r="B37" s="60"/>
      <c r="C37" s="61"/>
      <c r="D37" s="62"/>
      <c r="E37" s="61"/>
      <c r="F37" s="61"/>
      <c r="G37" s="61"/>
    </row>
    <row r="38" spans="1:7" ht="12.75">
      <c r="A38" s="63"/>
      <c r="B38" s="63"/>
      <c r="C38" s="63"/>
      <c r="D38" s="63"/>
      <c r="E38" s="63"/>
      <c r="F38" s="63"/>
      <c r="G38" s="63"/>
    </row>
  </sheetData>
  <sheetProtection/>
  <mergeCells count="8">
    <mergeCell ref="A3:G3"/>
    <mergeCell ref="A4:G4"/>
    <mergeCell ref="C10:C11"/>
    <mergeCell ref="D10:D11"/>
    <mergeCell ref="E10:G10"/>
    <mergeCell ref="B6:E6"/>
    <mergeCell ref="A10:A11"/>
    <mergeCell ref="B10:B11"/>
  </mergeCells>
  <conditionalFormatting sqref="E37:F37">
    <cfRule type="cellIs" priority="1" dxfId="72" operator="equal" stopIfTrue="1">
      <formula>0</formula>
    </cfRule>
  </conditionalFormatting>
  <conditionalFormatting sqref="E13:F13">
    <cfRule type="cellIs" priority="24" dxfId="72" operator="equal" stopIfTrue="1">
      <formula>0</formula>
    </cfRule>
  </conditionalFormatting>
  <conditionalFormatting sqref="E15:F15">
    <cfRule type="cellIs" priority="23" dxfId="72" operator="equal" stopIfTrue="1">
      <formula>0</formula>
    </cfRule>
  </conditionalFormatting>
  <conditionalFormatting sqref="E16:F16">
    <cfRule type="cellIs" priority="22" dxfId="72" operator="equal" stopIfTrue="1">
      <formula>0</formula>
    </cfRule>
  </conditionalFormatting>
  <conditionalFormatting sqref="E17:F17">
    <cfRule type="cellIs" priority="21" dxfId="72" operator="equal" stopIfTrue="1">
      <formula>0</formula>
    </cfRule>
  </conditionalFormatting>
  <conditionalFormatting sqref="E18:F18">
    <cfRule type="cellIs" priority="20" dxfId="72" operator="equal" stopIfTrue="1">
      <formula>0</formula>
    </cfRule>
  </conditionalFormatting>
  <conditionalFormatting sqref="E19:F19">
    <cfRule type="cellIs" priority="19" dxfId="72" operator="equal" stopIfTrue="1">
      <formula>0</formula>
    </cfRule>
  </conditionalFormatting>
  <conditionalFormatting sqref="E20:F20">
    <cfRule type="cellIs" priority="18" dxfId="72" operator="equal" stopIfTrue="1">
      <formula>0</formula>
    </cfRule>
  </conditionalFormatting>
  <conditionalFormatting sqref="E21:F21">
    <cfRule type="cellIs" priority="17" dxfId="72" operator="equal" stopIfTrue="1">
      <formula>0</formula>
    </cfRule>
  </conditionalFormatting>
  <conditionalFormatting sqref="E22:F22">
    <cfRule type="cellIs" priority="16" dxfId="72" operator="equal" stopIfTrue="1">
      <formula>0</formula>
    </cfRule>
  </conditionalFormatting>
  <conditionalFormatting sqref="E23:F23">
    <cfRule type="cellIs" priority="15" dxfId="72" operator="equal" stopIfTrue="1">
      <formula>0</formula>
    </cfRule>
  </conditionalFormatting>
  <conditionalFormatting sqref="E24:F24">
    <cfRule type="cellIs" priority="14" dxfId="72" operator="equal" stopIfTrue="1">
      <formula>0</formula>
    </cfRule>
  </conditionalFormatting>
  <conditionalFormatting sqref="E25:F25">
    <cfRule type="cellIs" priority="13" dxfId="72" operator="equal" stopIfTrue="1">
      <formula>0</formula>
    </cfRule>
  </conditionalFormatting>
  <conditionalFormatting sqref="E26:F26">
    <cfRule type="cellIs" priority="12" dxfId="72" operator="equal" stopIfTrue="1">
      <formula>0</formula>
    </cfRule>
  </conditionalFormatting>
  <conditionalFormatting sqref="E27:F27">
    <cfRule type="cellIs" priority="11" dxfId="72" operator="equal" stopIfTrue="1">
      <formula>0</formula>
    </cfRule>
  </conditionalFormatting>
  <conditionalFormatting sqref="E28:F28">
    <cfRule type="cellIs" priority="10" dxfId="72" operator="equal" stopIfTrue="1">
      <formula>0</formula>
    </cfRule>
  </conditionalFormatting>
  <conditionalFormatting sqref="E29:F29">
    <cfRule type="cellIs" priority="9" dxfId="72" operator="equal" stopIfTrue="1">
      <formula>0</formula>
    </cfRule>
  </conditionalFormatting>
  <conditionalFormatting sqref="E30:F30">
    <cfRule type="cellIs" priority="8" dxfId="72" operator="equal" stopIfTrue="1">
      <formula>0</formula>
    </cfRule>
  </conditionalFormatting>
  <conditionalFormatting sqref="E31:F31">
    <cfRule type="cellIs" priority="7" dxfId="72" operator="equal" stopIfTrue="1">
      <formula>0</formula>
    </cfRule>
  </conditionalFormatting>
  <conditionalFormatting sqref="E32:F32">
    <cfRule type="cellIs" priority="6" dxfId="72" operator="equal" stopIfTrue="1">
      <formula>0</formula>
    </cfRule>
  </conditionalFormatting>
  <conditionalFormatting sqref="E33:F33">
    <cfRule type="cellIs" priority="5" dxfId="72" operator="equal" stopIfTrue="1">
      <formula>0</formula>
    </cfRule>
  </conditionalFormatting>
  <conditionalFormatting sqref="E34:F34">
    <cfRule type="cellIs" priority="4" dxfId="72" operator="equal" stopIfTrue="1">
      <formula>0</formula>
    </cfRule>
  </conditionalFormatting>
  <conditionalFormatting sqref="E35:F35">
    <cfRule type="cellIs" priority="3" dxfId="72" operator="equal" stopIfTrue="1">
      <formula>0</formula>
    </cfRule>
  </conditionalFormatting>
  <conditionalFormatting sqref="E36:F36">
    <cfRule type="cellIs" priority="2" dxfId="72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G47"/>
  <sheetViews>
    <sheetView zoomScalePageLayoutView="0" workbookViewId="0" topLeftCell="A25">
      <selection activeCell="D49" sqref="D49"/>
    </sheetView>
  </sheetViews>
  <sheetFormatPr defaultColWidth="9.00390625" defaultRowHeight="12.75"/>
  <cols>
    <col min="1" max="1" width="32.75390625" style="0" customWidth="1"/>
    <col min="2" max="2" width="9.75390625" style="0" customWidth="1"/>
    <col min="3" max="4" width="24.75390625" style="0" customWidth="1"/>
    <col min="5" max="5" width="28.75390625" style="0" customWidth="1"/>
    <col min="6" max="6" width="24.75390625" style="0" customWidth="1"/>
    <col min="7" max="7" width="40.75390625" style="0" customWidth="1"/>
  </cols>
  <sheetData>
    <row r="1" spans="1:7" ht="12.75">
      <c r="A1" s="3"/>
      <c r="B1" s="34" t="s">
        <v>12</v>
      </c>
      <c r="C1" s="3"/>
      <c r="D1" s="3"/>
      <c r="E1" s="3"/>
      <c r="F1" s="3"/>
      <c r="G1" s="3"/>
    </row>
    <row r="2" spans="1:7" ht="12.75">
      <c r="A2" s="66" t="s">
        <v>7</v>
      </c>
      <c r="B2" s="66" t="s">
        <v>8</v>
      </c>
      <c r="C2" s="66" t="s">
        <v>9</v>
      </c>
      <c r="D2" s="66" t="str">
        <f>"Исполнено, "&amp;B1</f>
        <v>Исполнено, руб.</v>
      </c>
      <c r="E2" s="66" t="s">
        <v>18</v>
      </c>
      <c r="F2" s="66"/>
      <c r="G2" s="66"/>
    </row>
    <row r="3" spans="1:7" ht="22.5">
      <c r="A3" s="66"/>
      <c r="B3" s="66"/>
      <c r="C3" s="66"/>
      <c r="D3" s="66"/>
      <c r="E3" s="8" t="s">
        <v>19</v>
      </c>
      <c r="F3" s="8" t="s">
        <v>20</v>
      </c>
      <c r="G3" s="8" t="s">
        <v>21</v>
      </c>
    </row>
    <row r="4" spans="1:7" ht="12.75">
      <c r="A4" s="22">
        <v>1</v>
      </c>
      <c r="B4" s="22">
        <v>2</v>
      </c>
      <c r="C4" s="22">
        <v>3</v>
      </c>
      <c r="D4" s="22">
        <v>4</v>
      </c>
      <c r="E4" s="8">
        <v>5</v>
      </c>
      <c r="F4" s="8">
        <v>6</v>
      </c>
      <c r="G4" s="8">
        <v>7</v>
      </c>
    </row>
    <row r="5" spans="1:7" ht="12.75">
      <c r="A5" s="9" t="s">
        <v>15</v>
      </c>
      <c r="B5" s="10" t="s">
        <v>3</v>
      </c>
      <c r="C5" s="11">
        <v>32049731.08</v>
      </c>
      <c r="D5" s="12">
        <v>29415545.13</v>
      </c>
      <c r="E5" s="11">
        <f>IF(D5=C5,"-",IF(D5="-",0,D5)-IF(C5="-",0,C5))</f>
        <v>-2634185.9499999993</v>
      </c>
      <c r="F5" s="40">
        <f>IF(D5="-","-",(IF(OR(C5=0,C5="-"),"-",D5/C5*100)))</f>
        <v>91.78094211329028</v>
      </c>
      <c r="G5" s="23"/>
    </row>
    <row r="6" spans="1:7" ht="12.75">
      <c r="A6" s="27" t="s">
        <v>11</v>
      </c>
      <c r="B6" s="14"/>
      <c r="C6" s="15"/>
      <c r="D6" s="16"/>
      <c r="E6" s="15"/>
      <c r="F6" s="41"/>
      <c r="G6" s="24"/>
    </row>
    <row r="7" spans="1:7" ht="12.75" hidden="1">
      <c r="A7" s="28" t="s">
        <v>52</v>
      </c>
      <c r="B7" s="17" t="s">
        <v>3</v>
      </c>
      <c r="C7" s="18">
        <v>2746923.95</v>
      </c>
      <c r="D7" s="19">
        <v>2739403.77</v>
      </c>
      <c r="E7" s="18">
        <f aca="true" t="shared" si="0" ref="E7:E46">IF(D7=C7,"-",IF(D7="-",0,D7)-IF(C7="-",0,C7))</f>
        <v>-7520.180000000168</v>
      </c>
      <c r="F7" s="42">
        <f aca="true" t="shared" si="1" ref="F7:F46">IF(D7="-","-",(IF(OR(C7=0,C7="-"),"-",D7/C7*100)))</f>
        <v>99.7262326829252</v>
      </c>
      <c r="G7" s="25"/>
    </row>
    <row r="8" spans="1:7" ht="12.75" hidden="1">
      <c r="A8" s="28" t="s">
        <v>53</v>
      </c>
      <c r="B8" s="17" t="s">
        <v>3</v>
      </c>
      <c r="C8" s="18">
        <v>216987.64</v>
      </c>
      <c r="D8" s="19">
        <v>216987.64</v>
      </c>
      <c r="E8" s="18" t="str">
        <f t="shared" si="0"/>
        <v>-</v>
      </c>
      <c r="F8" s="42">
        <f t="shared" si="1"/>
        <v>100</v>
      </c>
      <c r="G8" s="25"/>
    </row>
    <row r="9" spans="1:7" ht="12.75" hidden="1">
      <c r="A9" s="28" t="s">
        <v>54</v>
      </c>
      <c r="B9" s="17" t="s">
        <v>3</v>
      </c>
      <c r="C9" s="18">
        <v>1000</v>
      </c>
      <c r="D9" s="19">
        <v>1000</v>
      </c>
      <c r="E9" s="18" t="str">
        <f t="shared" si="0"/>
        <v>-</v>
      </c>
      <c r="F9" s="42">
        <f t="shared" si="1"/>
        <v>100</v>
      </c>
      <c r="G9" s="25"/>
    </row>
    <row r="10" spans="1:7" ht="12.75" hidden="1">
      <c r="A10" s="28" t="s">
        <v>55</v>
      </c>
      <c r="B10" s="17" t="s">
        <v>3</v>
      </c>
      <c r="C10" s="18">
        <v>342480</v>
      </c>
      <c r="D10" s="19">
        <v>342480</v>
      </c>
      <c r="E10" s="18" t="str">
        <f t="shared" si="0"/>
        <v>-</v>
      </c>
      <c r="F10" s="42">
        <f t="shared" si="1"/>
        <v>100</v>
      </c>
      <c r="G10" s="25"/>
    </row>
    <row r="11" spans="1:7" ht="12.75" hidden="1">
      <c r="A11" s="28" t="s">
        <v>56</v>
      </c>
      <c r="B11" s="17" t="s">
        <v>3</v>
      </c>
      <c r="C11" s="18">
        <v>431799.99</v>
      </c>
      <c r="D11" s="19">
        <v>431799.99</v>
      </c>
      <c r="E11" s="18" t="str">
        <f t="shared" si="0"/>
        <v>-</v>
      </c>
      <c r="F11" s="42">
        <f t="shared" si="1"/>
        <v>100</v>
      </c>
      <c r="G11" s="25"/>
    </row>
    <row r="12" spans="1:7" ht="12.75" hidden="1">
      <c r="A12" s="28" t="s">
        <v>57</v>
      </c>
      <c r="B12" s="17" t="s">
        <v>3</v>
      </c>
      <c r="C12" s="18">
        <v>38904</v>
      </c>
      <c r="D12" s="19">
        <v>38904</v>
      </c>
      <c r="E12" s="18" t="str">
        <f t="shared" si="0"/>
        <v>-</v>
      </c>
      <c r="F12" s="42">
        <f t="shared" si="1"/>
        <v>100</v>
      </c>
      <c r="G12" s="25"/>
    </row>
    <row r="13" spans="1:7" ht="56.25">
      <c r="A13" s="28" t="s">
        <v>58</v>
      </c>
      <c r="B13" s="17" t="s">
        <v>3</v>
      </c>
      <c r="C13" s="18">
        <v>31554</v>
      </c>
      <c r="D13" s="19" t="s">
        <v>30</v>
      </c>
      <c r="E13" s="18">
        <f t="shared" si="0"/>
        <v>-31554</v>
      </c>
      <c r="F13" s="42" t="str">
        <f t="shared" si="1"/>
        <v>-</v>
      </c>
      <c r="G13" s="68" t="s">
        <v>111</v>
      </c>
    </row>
    <row r="14" spans="1:7" ht="45">
      <c r="A14" s="28" t="s">
        <v>59</v>
      </c>
      <c r="B14" s="17" t="s">
        <v>3</v>
      </c>
      <c r="C14" s="18">
        <v>125579.69</v>
      </c>
      <c r="D14" s="19">
        <v>107041</v>
      </c>
      <c r="E14" s="18">
        <f t="shared" si="0"/>
        <v>-18538.690000000002</v>
      </c>
      <c r="F14" s="42">
        <f t="shared" si="1"/>
        <v>85.23750934565932</v>
      </c>
      <c r="G14" s="68" t="s">
        <v>112</v>
      </c>
    </row>
    <row r="15" spans="1:7" ht="12.75" hidden="1">
      <c r="A15" s="28" t="s">
        <v>60</v>
      </c>
      <c r="B15" s="17" t="s">
        <v>3</v>
      </c>
      <c r="C15" s="18">
        <v>62070.16</v>
      </c>
      <c r="D15" s="19">
        <v>62070.16</v>
      </c>
      <c r="E15" s="18" t="str">
        <f t="shared" si="0"/>
        <v>-</v>
      </c>
      <c r="F15" s="42">
        <f t="shared" si="1"/>
        <v>100</v>
      </c>
      <c r="G15" s="25"/>
    </row>
    <row r="16" spans="1:7" ht="12.75" hidden="1">
      <c r="A16" s="28" t="s">
        <v>61</v>
      </c>
      <c r="B16" s="17" t="s">
        <v>3</v>
      </c>
      <c r="C16" s="18">
        <v>1856.4</v>
      </c>
      <c r="D16" s="19">
        <v>1856.4</v>
      </c>
      <c r="E16" s="18" t="str">
        <f t="shared" si="0"/>
        <v>-</v>
      </c>
      <c r="F16" s="42">
        <f t="shared" si="1"/>
        <v>100</v>
      </c>
      <c r="G16" s="25"/>
    </row>
    <row r="17" spans="1:7" ht="12.75" hidden="1">
      <c r="A17" s="28" t="s">
        <v>62</v>
      </c>
      <c r="B17" s="17" t="s">
        <v>3</v>
      </c>
      <c r="C17" s="18">
        <v>10000</v>
      </c>
      <c r="D17" s="19">
        <v>10000</v>
      </c>
      <c r="E17" s="18" t="str">
        <f t="shared" si="0"/>
        <v>-</v>
      </c>
      <c r="F17" s="42">
        <f t="shared" si="1"/>
        <v>100</v>
      </c>
      <c r="G17" s="25"/>
    </row>
    <row r="18" spans="1:7" ht="12.75" hidden="1">
      <c r="A18" s="28" t="s">
        <v>63</v>
      </c>
      <c r="B18" s="17" t="s">
        <v>3</v>
      </c>
      <c r="C18" s="18">
        <v>193307.3</v>
      </c>
      <c r="D18" s="19">
        <v>193307.3</v>
      </c>
      <c r="E18" s="18" t="str">
        <f t="shared" si="0"/>
        <v>-</v>
      </c>
      <c r="F18" s="42">
        <f t="shared" si="1"/>
        <v>100</v>
      </c>
      <c r="G18" s="25"/>
    </row>
    <row r="19" spans="1:7" ht="12.75" hidden="1">
      <c r="A19" s="28" t="s">
        <v>64</v>
      </c>
      <c r="B19" s="17" t="s">
        <v>3</v>
      </c>
      <c r="C19" s="18">
        <v>95876</v>
      </c>
      <c r="D19" s="19">
        <v>95876</v>
      </c>
      <c r="E19" s="18" t="str">
        <f t="shared" si="0"/>
        <v>-</v>
      </c>
      <c r="F19" s="42">
        <f t="shared" si="1"/>
        <v>100</v>
      </c>
      <c r="G19" s="25"/>
    </row>
    <row r="20" spans="1:7" ht="12.75" hidden="1">
      <c r="A20" s="28" t="s">
        <v>65</v>
      </c>
      <c r="B20" s="17" t="s">
        <v>3</v>
      </c>
      <c r="C20" s="18">
        <v>160140</v>
      </c>
      <c r="D20" s="19">
        <v>160140</v>
      </c>
      <c r="E20" s="18" t="str">
        <f t="shared" si="0"/>
        <v>-</v>
      </c>
      <c r="F20" s="42">
        <f t="shared" si="1"/>
        <v>100</v>
      </c>
      <c r="G20" s="25"/>
    </row>
    <row r="21" spans="1:7" ht="12.75" hidden="1">
      <c r="A21" s="28" t="s">
        <v>66</v>
      </c>
      <c r="B21" s="17" t="s">
        <v>3</v>
      </c>
      <c r="C21" s="18">
        <v>25000</v>
      </c>
      <c r="D21" s="19">
        <v>25000</v>
      </c>
      <c r="E21" s="18" t="str">
        <f t="shared" si="0"/>
        <v>-</v>
      </c>
      <c r="F21" s="42">
        <f t="shared" si="1"/>
        <v>100</v>
      </c>
      <c r="G21" s="25"/>
    </row>
    <row r="22" spans="1:7" ht="12.75" hidden="1">
      <c r="A22" s="28" t="s">
        <v>67</v>
      </c>
      <c r="B22" s="17" t="s">
        <v>3</v>
      </c>
      <c r="C22" s="18">
        <v>581023.19</v>
      </c>
      <c r="D22" s="19">
        <v>580973.12</v>
      </c>
      <c r="E22" s="18">
        <f t="shared" si="0"/>
        <v>-50.06999999994878</v>
      </c>
      <c r="F22" s="42">
        <f t="shared" si="1"/>
        <v>99.99138244378852</v>
      </c>
      <c r="G22" s="25"/>
    </row>
    <row r="23" spans="1:7" ht="12.75" hidden="1">
      <c r="A23" s="28" t="s">
        <v>68</v>
      </c>
      <c r="B23" s="17" t="s">
        <v>3</v>
      </c>
      <c r="C23" s="18">
        <v>352000</v>
      </c>
      <c r="D23" s="19">
        <v>351941.87</v>
      </c>
      <c r="E23" s="18">
        <f t="shared" si="0"/>
        <v>-58.13000000000466</v>
      </c>
      <c r="F23" s="42">
        <f t="shared" si="1"/>
        <v>99.98348579545454</v>
      </c>
      <c r="G23" s="25"/>
    </row>
    <row r="24" spans="1:7" ht="12.75" hidden="1">
      <c r="A24" s="28" t="s">
        <v>69</v>
      </c>
      <c r="B24" s="17" t="s">
        <v>3</v>
      </c>
      <c r="C24" s="18">
        <v>1959950</v>
      </c>
      <c r="D24" s="19">
        <v>1959950</v>
      </c>
      <c r="E24" s="18" t="str">
        <f t="shared" si="0"/>
        <v>-</v>
      </c>
      <c r="F24" s="42">
        <f t="shared" si="1"/>
        <v>100</v>
      </c>
      <c r="G24" s="25"/>
    </row>
    <row r="25" spans="1:7" ht="45">
      <c r="A25" s="28" t="s">
        <v>70</v>
      </c>
      <c r="B25" s="17" t="s">
        <v>3</v>
      </c>
      <c r="C25" s="18">
        <v>569942.47</v>
      </c>
      <c r="D25" s="19">
        <v>14038.05</v>
      </c>
      <c r="E25" s="18">
        <f t="shared" si="0"/>
        <v>-555904.4199999999</v>
      </c>
      <c r="F25" s="42">
        <f t="shared" si="1"/>
        <v>2.4630643861300596</v>
      </c>
      <c r="G25" s="68" t="s">
        <v>113</v>
      </c>
    </row>
    <row r="26" spans="1:7" ht="12.75" hidden="1">
      <c r="A26" s="28" t="s">
        <v>71</v>
      </c>
      <c r="B26" s="17" t="s">
        <v>3</v>
      </c>
      <c r="C26" s="18">
        <v>18446</v>
      </c>
      <c r="D26" s="19">
        <v>18446</v>
      </c>
      <c r="E26" s="18" t="str">
        <f t="shared" si="0"/>
        <v>-</v>
      </c>
      <c r="F26" s="42">
        <f t="shared" si="1"/>
        <v>100</v>
      </c>
      <c r="G26" s="25"/>
    </row>
    <row r="27" spans="1:7" ht="12.75" hidden="1">
      <c r="A27" s="28" t="s">
        <v>72</v>
      </c>
      <c r="B27" s="17" t="s">
        <v>3</v>
      </c>
      <c r="C27" s="18">
        <v>7206408.07</v>
      </c>
      <c r="D27" s="19">
        <v>6984188.07</v>
      </c>
      <c r="E27" s="18">
        <f t="shared" si="0"/>
        <v>-222220</v>
      </c>
      <c r="F27" s="42">
        <f t="shared" si="1"/>
        <v>96.91635558462067</v>
      </c>
      <c r="G27" s="25"/>
    </row>
    <row r="28" spans="1:7" ht="12.75" hidden="1">
      <c r="A28" s="28" t="s">
        <v>73</v>
      </c>
      <c r="B28" s="17" t="s">
        <v>3</v>
      </c>
      <c r="C28" s="18">
        <v>6590896.64</v>
      </c>
      <c r="D28" s="19">
        <v>6590896.64</v>
      </c>
      <c r="E28" s="18" t="str">
        <f t="shared" si="0"/>
        <v>-</v>
      </c>
      <c r="F28" s="42">
        <f t="shared" si="1"/>
        <v>100</v>
      </c>
      <c r="G28" s="25"/>
    </row>
    <row r="29" spans="1:7" ht="56.25">
      <c r="A29" s="28" t="s">
        <v>74</v>
      </c>
      <c r="B29" s="17" t="s">
        <v>3</v>
      </c>
      <c r="C29" s="18">
        <v>3369670</v>
      </c>
      <c r="D29" s="19">
        <v>2047411.6</v>
      </c>
      <c r="E29" s="18">
        <f t="shared" si="0"/>
        <v>-1322258.4</v>
      </c>
      <c r="F29" s="42">
        <f t="shared" si="1"/>
        <v>60.76000320506163</v>
      </c>
      <c r="G29" s="68" t="s">
        <v>114</v>
      </c>
    </row>
    <row r="30" spans="1:7" ht="33.75">
      <c r="A30" s="28" t="s">
        <v>75</v>
      </c>
      <c r="B30" s="17" t="s">
        <v>3</v>
      </c>
      <c r="C30" s="18">
        <v>422800</v>
      </c>
      <c r="D30" s="19">
        <v>324800</v>
      </c>
      <c r="E30" s="18">
        <f t="shared" si="0"/>
        <v>-98000</v>
      </c>
      <c r="F30" s="42">
        <f t="shared" si="1"/>
        <v>76.82119205298014</v>
      </c>
      <c r="G30" s="68" t="s">
        <v>115</v>
      </c>
    </row>
    <row r="31" spans="1:7" ht="67.5">
      <c r="A31" s="28" t="s">
        <v>76</v>
      </c>
      <c r="B31" s="17" t="s">
        <v>3</v>
      </c>
      <c r="C31" s="18">
        <v>130579.1</v>
      </c>
      <c r="D31" s="19">
        <v>9000</v>
      </c>
      <c r="E31" s="18">
        <f t="shared" si="0"/>
        <v>-121579.1</v>
      </c>
      <c r="F31" s="42">
        <f t="shared" si="1"/>
        <v>6.892374047607924</v>
      </c>
      <c r="G31" s="68" t="s">
        <v>116</v>
      </c>
    </row>
    <row r="32" spans="1:7" ht="22.5">
      <c r="A32" s="28" t="s">
        <v>77</v>
      </c>
      <c r="B32" s="17" t="s">
        <v>3</v>
      </c>
      <c r="C32" s="18">
        <v>539750</v>
      </c>
      <c r="D32" s="19">
        <v>322500</v>
      </c>
      <c r="E32" s="18">
        <f t="shared" si="0"/>
        <v>-217250</v>
      </c>
      <c r="F32" s="42">
        <f t="shared" si="1"/>
        <v>59.74988420565076</v>
      </c>
      <c r="G32" s="68" t="s">
        <v>117</v>
      </c>
    </row>
    <row r="33" spans="1:7" ht="45">
      <c r="A33" s="28" t="s">
        <v>78</v>
      </c>
      <c r="B33" s="17" t="s">
        <v>3</v>
      </c>
      <c r="C33" s="18">
        <v>346801.54</v>
      </c>
      <c r="D33" s="19">
        <v>311198.84</v>
      </c>
      <c r="E33" s="18">
        <f t="shared" si="0"/>
        <v>-35602.69999999995</v>
      </c>
      <c r="F33" s="42">
        <f t="shared" si="1"/>
        <v>89.73398445693178</v>
      </c>
      <c r="G33" s="68" t="s">
        <v>118</v>
      </c>
    </row>
    <row r="34" spans="1:7" ht="12.75" hidden="1">
      <c r="A34" s="28" t="s">
        <v>79</v>
      </c>
      <c r="B34" s="17" t="s">
        <v>3</v>
      </c>
      <c r="C34" s="18">
        <v>221618</v>
      </c>
      <c r="D34" s="19">
        <v>221606.9</v>
      </c>
      <c r="E34" s="18">
        <f t="shared" si="0"/>
        <v>-11.10000000000582</v>
      </c>
      <c r="F34" s="42">
        <f t="shared" si="1"/>
        <v>99.99499138156648</v>
      </c>
      <c r="G34" s="25"/>
    </row>
    <row r="35" spans="1:7" ht="12.75" hidden="1">
      <c r="A35" s="28" t="s">
        <v>80</v>
      </c>
      <c r="B35" s="17" t="s">
        <v>3</v>
      </c>
      <c r="C35" s="18">
        <v>299485.59</v>
      </c>
      <c r="D35" s="19">
        <v>299221.63</v>
      </c>
      <c r="E35" s="18">
        <f t="shared" si="0"/>
        <v>-263.96000000002095</v>
      </c>
      <c r="F35" s="42">
        <f t="shared" si="1"/>
        <v>99.91186220345358</v>
      </c>
      <c r="G35" s="25"/>
    </row>
    <row r="36" spans="1:7" ht="12.75" hidden="1">
      <c r="A36" s="28" t="s">
        <v>81</v>
      </c>
      <c r="B36" s="17" t="s">
        <v>3</v>
      </c>
      <c r="C36" s="18">
        <v>77100</v>
      </c>
      <c r="D36" s="19">
        <v>77099</v>
      </c>
      <c r="E36" s="18">
        <f t="shared" si="0"/>
        <v>-1</v>
      </c>
      <c r="F36" s="42">
        <f t="shared" si="1"/>
        <v>99.99870298313877</v>
      </c>
      <c r="G36" s="25"/>
    </row>
    <row r="37" spans="1:7" ht="12.75" hidden="1">
      <c r="A37" s="28" t="s">
        <v>82</v>
      </c>
      <c r="B37" s="17" t="s">
        <v>3</v>
      </c>
      <c r="C37" s="18">
        <v>711544.69</v>
      </c>
      <c r="D37" s="19">
        <v>711544.69</v>
      </c>
      <c r="E37" s="18" t="str">
        <f t="shared" si="0"/>
        <v>-</v>
      </c>
      <c r="F37" s="42">
        <f t="shared" si="1"/>
        <v>100</v>
      </c>
      <c r="G37" s="25"/>
    </row>
    <row r="38" spans="1:7" ht="12.75" hidden="1">
      <c r="A38" s="28" t="s">
        <v>83</v>
      </c>
      <c r="B38" s="17" t="s">
        <v>3</v>
      </c>
      <c r="C38" s="18">
        <v>237060</v>
      </c>
      <c r="D38" s="19">
        <v>237060</v>
      </c>
      <c r="E38" s="18" t="str">
        <f t="shared" si="0"/>
        <v>-</v>
      </c>
      <c r="F38" s="42">
        <f t="shared" si="1"/>
        <v>100</v>
      </c>
      <c r="G38" s="25"/>
    </row>
    <row r="39" spans="1:7" ht="12.75" hidden="1">
      <c r="A39" s="28" t="s">
        <v>84</v>
      </c>
      <c r="B39" s="17" t="s">
        <v>3</v>
      </c>
      <c r="C39" s="18">
        <v>1440869</v>
      </c>
      <c r="D39" s="19">
        <v>1438284.28</v>
      </c>
      <c r="E39" s="18">
        <f t="shared" si="0"/>
        <v>-2584.719999999972</v>
      </c>
      <c r="F39" s="42">
        <f t="shared" si="1"/>
        <v>99.8206138101382</v>
      </c>
      <c r="G39" s="25"/>
    </row>
    <row r="40" spans="1:7" ht="12.75" hidden="1">
      <c r="A40" s="28" t="s">
        <v>85</v>
      </c>
      <c r="B40" s="17" t="s">
        <v>3</v>
      </c>
      <c r="C40" s="18">
        <v>571619</v>
      </c>
      <c r="D40" s="19">
        <v>571619</v>
      </c>
      <c r="E40" s="18" t="str">
        <f t="shared" si="0"/>
        <v>-</v>
      </c>
      <c r="F40" s="42">
        <f t="shared" si="1"/>
        <v>100</v>
      </c>
      <c r="G40" s="25"/>
    </row>
    <row r="41" spans="1:7" ht="12.75" hidden="1">
      <c r="A41" s="28" t="s">
        <v>86</v>
      </c>
      <c r="B41" s="17" t="s">
        <v>3</v>
      </c>
      <c r="C41" s="18">
        <v>268200</v>
      </c>
      <c r="D41" s="19">
        <v>268200</v>
      </c>
      <c r="E41" s="18" t="str">
        <f t="shared" si="0"/>
        <v>-</v>
      </c>
      <c r="F41" s="42">
        <f t="shared" si="1"/>
        <v>100</v>
      </c>
      <c r="G41" s="25"/>
    </row>
    <row r="42" spans="1:7" ht="12.75" hidden="1">
      <c r="A42" s="28" t="s">
        <v>87</v>
      </c>
      <c r="B42" s="17" t="s">
        <v>3</v>
      </c>
      <c r="C42" s="18">
        <v>489400</v>
      </c>
      <c r="D42" s="19">
        <v>489386.5</v>
      </c>
      <c r="E42" s="18">
        <f t="shared" si="0"/>
        <v>-13.5</v>
      </c>
      <c r="F42" s="42">
        <f t="shared" si="1"/>
        <v>99.99724152022885</v>
      </c>
      <c r="G42" s="25"/>
    </row>
    <row r="43" spans="1:7" ht="12.75" hidden="1">
      <c r="A43" s="28" t="s">
        <v>88</v>
      </c>
      <c r="B43" s="17" t="s">
        <v>3</v>
      </c>
      <c r="C43" s="18">
        <v>246114</v>
      </c>
      <c r="D43" s="19">
        <v>246114</v>
      </c>
      <c r="E43" s="18" t="str">
        <f t="shared" si="0"/>
        <v>-</v>
      </c>
      <c r="F43" s="42">
        <f t="shared" si="1"/>
        <v>100</v>
      </c>
      <c r="G43" s="25"/>
    </row>
    <row r="44" spans="1:7" ht="12.75" hidden="1">
      <c r="A44" s="28" t="s">
        <v>89</v>
      </c>
      <c r="B44" s="17" t="s">
        <v>3</v>
      </c>
      <c r="C44" s="18">
        <v>236500</v>
      </c>
      <c r="D44" s="19">
        <v>236500</v>
      </c>
      <c r="E44" s="18" t="str">
        <f t="shared" si="0"/>
        <v>-</v>
      </c>
      <c r="F44" s="42">
        <f t="shared" si="1"/>
        <v>100</v>
      </c>
      <c r="G44" s="25"/>
    </row>
    <row r="45" spans="1:7" ht="12.75" hidden="1">
      <c r="A45" s="28" t="s">
        <v>90</v>
      </c>
      <c r="B45" s="17" t="s">
        <v>3</v>
      </c>
      <c r="C45" s="18">
        <v>78120</v>
      </c>
      <c r="D45" s="19">
        <v>78120</v>
      </c>
      <c r="E45" s="18" t="str">
        <f t="shared" si="0"/>
        <v>-</v>
      </c>
      <c r="F45" s="42">
        <f t="shared" si="1"/>
        <v>100</v>
      </c>
      <c r="G45" s="25"/>
    </row>
    <row r="46" spans="1:7" ht="12.75" hidden="1">
      <c r="A46" s="28" t="s">
        <v>91</v>
      </c>
      <c r="B46" s="17" t="s">
        <v>3</v>
      </c>
      <c r="C46" s="18">
        <v>65840</v>
      </c>
      <c r="D46" s="19">
        <v>65840</v>
      </c>
      <c r="E46" s="18" t="str">
        <f t="shared" si="0"/>
        <v>-</v>
      </c>
      <c r="F46" s="42">
        <f t="shared" si="1"/>
        <v>100</v>
      </c>
      <c r="G46" s="25"/>
    </row>
    <row r="47" spans="1:7" ht="22.5" customHeight="1">
      <c r="A47" s="37" t="s">
        <v>16</v>
      </c>
      <c r="B47" s="10" t="s">
        <v>5</v>
      </c>
      <c r="C47" s="47" t="s">
        <v>92</v>
      </c>
      <c r="D47" s="12">
        <v>-4394554.59</v>
      </c>
      <c r="E47" s="47" t="s">
        <v>92</v>
      </c>
      <c r="F47" s="46" t="s">
        <v>92</v>
      </c>
      <c r="G47" s="45" t="s">
        <v>92</v>
      </c>
    </row>
  </sheetData>
  <sheetProtection/>
  <mergeCells count="5">
    <mergeCell ref="A2:A3"/>
    <mergeCell ref="B2:B3"/>
    <mergeCell ref="C2:C3"/>
    <mergeCell ref="D2:D3"/>
    <mergeCell ref="E2:G2"/>
  </mergeCells>
  <conditionalFormatting sqref="C47:D47">
    <cfRule type="cellIs" priority="2" dxfId="72" operator="equal" stopIfTrue="1">
      <formula>0</formula>
    </cfRule>
  </conditionalFormatting>
  <conditionalFormatting sqref="E47:F47">
    <cfRule type="cellIs" priority="1" dxfId="72" operator="equal" stopIfTrue="1">
      <formula>0</formula>
    </cfRule>
  </conditionalFormatting>
  <conditionalFormatting sqref="E5:F5">
    <cfRule type="cellIs" priority="45" dxfId="72" operator="equal" stopIfTrue="1">
      <formula>0</formula>
    </cfRule>
  </conditionalFormatting>
  <conditionalFormatting sqref="E7:F7">
    <cfRule type="cellIs" priority="44" dxfId="72" operator="equal" stopIfTrue="1">
      <formula>0</formula>
    </cfRule>
  </conditionalFormatting>
  <conditionalFormatting sqref="E8:F8">
    <cfRule type="cellIs" priority="43" dxfId="72" operator="equal" stopIfTrue="1">
      <formula>0</formula>
    </cfRule>
  </conditionalFormatting>
  <conditionalFormatting sqref="E9:F9">
    <cfRule type="cellIs" priority="42" dxfId="72" operator="equal" stopIfTrue="1">
      <formula>0</formula>
    </cfRule>
  </conditionalFormatting>
  <conditionalFormatting sqref="E10:F10">
    <cfRule type="cellIs" priority="41" dxfId="72" operator="equal" stopIfTrue="1">
      <formula>0</formula>
    </cfRule>
  </conditionalFormatting>
  <conditionalFormatting sqref="E11:F11">
    <cfRule type="cellIs" priority="40" dxfId="72" operator="equal" stopIfTrue="1">
      <formula>0</formula>
    </cfRule>
  </conditionalFormatting>
  <conditionalFormatting sqref="E12:F12">
    <cfRule type="cellIs" priority="39" dxfId="72" operator="equal" stopIfTrue="1">
      <formula>0</formula>
    </cfRule>
  </conditionalFormatting>
  <conditionalFormatting sqref="E13:F13">
    <cfRule type="cellIs" priority="38" dxfId="72" operator="equal" stopIfTrue="1">
      <formula>0</formula>
    </cfRule>
  </conditionalFormatting>
  <conditionalFormatting sqref="E14:F14">
    <cfRule type="cellIs" priority="37" dxfId="72" operator="equal" stopIfTrue="1">
      <formula>0</formula>
    </cfRule>
  </conditionalFormatting>
  <conditionalFormatting sqref="E15:F15">
    <cfRule type="cellIs" priority="36" dxfId="72" operator="equal" stopIfTrue="1">
      <formula>0</formula>
    </cfRule>
  </conditionalFormatting>
  <conditionalFormatting sqref="E16:F16">
    <cfRule type="cellIs" priority="35" dxfId="72" operator="equal" stopIfTrue="1">
      <formula>0</formula>
    </cfRule>
  </conditionalFormatting>
  <conditionalFormatting sqref="E17:F17">
    <cfRule type="cellIs" priority="34" dxfId="72" operator="equal" stopIfTrue="1">
      <formula>0</formula>
    </cfRule>
  </conditionalFormatting>
  <conditionalFormatting sqref="E18:F18">
    <cfRule type="cellIs" priority="33" dxfId="72" operator="equal" stopIfTrue="1">
      <formula>0</formula>
    </cfRule>
  </conditionalFormatting>
  <conditionalFormatting sqref="E19:F19">
    <cfRule type="cellIs" priority="32" dxfId="72" operator="equal" stopIfTrue="1">
      <formula>0</formula>
    </cfRule>
  </conditionalFormatting>
  <conditionalFormatting sqref="E20:F20">
    <cfRule type="cellIs" priority="31" dxfId="72" operator="equal" stopIfTrue="1">
      <formula>0</formula>
    </cfRule>
  </conditionalFormatting>
  <conditionalFormatting sqref="E21:F21">
    <cfRule type="cellIs" priority="30" dxfId="72" operator="equal" stopIfTrue="1">
      <formula>0</formula>
    </cfRule>
  </conditionalFormatting>
  <conditionalFormatting sqref="E22:F22">
    <cfRule type="cellIs" priority="29" dxfId="72" operator="equal" stopIfTrue="1">
      <formula>0</formula>
    </cfRule>
  </conditionalFormatting>
  <conditionalFormatting sqref="E23:F23">
    <cfRule type="cellIs" priority="28" dxfId="72" operator="equal" stopIfTrue="1">
      <formula>0</formula>
    </cfRule>
  </conditionalFormatting>
  <conditionalFormatting sqref="E24:F24">
    <cfRule type="cellIs" priority="27" dxfId="72" operator="equal" stopIfTrue="1">
      <formula>0</formula>
    </cfRule>
  </conditionalFormatting>
  <conditionalFormatting sqref="E25:F25">
    <cfRule type="cellIs" priority="26" dxfId="72" operator="equal" stopIfTrue="1">
      <formula>0</formula>
    </cfRule>
  </conditionalFormatting>
  <conditionalFormatting sqref="E26:F26">
    <cfRule type="cellIs" priority="25" dxfId="72" operator="equal" stopIfTrue="1">
      <formula>0</formula>
    </cfRule>
  </conditionalFormatting>
  <conditionalFormatting sqref="E27:F27">
    <cfRule type="cellIs" priority="24" dxfId="72" operator="equal" stopIfTrue="1">
      <formula>0</formula>
    </cfRule>
  </conditionalFormatting>
  <conditionalFormatting sqref="E28:F28">
    <cfRule type="cellIs" priority="23" dxfId="72" operator="equal" stopIfTrue="1">
      <formula>0</formula>
    </cfRule>
  </conditionalFormatting>
  <conditionalFormatting sqref="E29:F29">
    <cfRule type="cellIs" priority="22" dxfId="72" operator="equal" stopIfTrue="1">
      <formula>0</formula>
    </cfRule>
  </conditionalFormatting>
  <conditionalFormatting sqref="E30:F30">
    <cfRule type="cellIs" priority="21" dxfId="72" operator="equal" stopIfTrue="1">
      <formula>0</formula>
    </cfRule>
  </conditionalFormatting>
  <conditionalFormatting sqref="E31:F31">
    <cfRule type="cellIs" priority="20" dxfId="72" operator="equal" stopIfTrue="1">
      <formula>0</formula>
    </cfRule>
  </conditionalFormatting>
  <conditionalFormatting sqref="E32:F32">
    <cfRule type="cellIs" priority="17" dxfId="72" operator="equal" stopIfTrue="1">
      <formula>0</formula>
    </cfRule>
  </conditionalFormatting>
  <conditionalFormatting sqref="E33:F33">
    <cfRule type="cellIs" priority="16" dxfId="72" operator="equal" stopIfTrue="1">
      <formula>0</formula>
    </cfRule>
  </conditionalFormatting>
  <conditionalFormatting sqref="E34:F34">
    <cfRule type="cellIs" priority="15" dxfId="72" operator="equal" stopIfTrue="1">
      <formula>0</formula>
    </cfRule>
  </conditionalFormatting>
  <conditionalFormatting sqref="E35:F35">
    <cfRule type="cellIs" priority="14" dxfId="72" operator="equal" stopIfTrue="1">
      <formula>0</formula>
    </cfRule>
  </conditionalFormatting>
  <conditionalFormatting sqref="E36:F36">
    <cfRule type="cellIs" priority="13" dxfId="72" operator="equal" stopIfTrue="1">
      <formula>0</formula>
    </cfRule>
  </conditionalFormatting>
  <conditionalFormatting sqref="E37:F37">
    <cfRule type="cellIs" priority="12" dxfId="72" operator="equal" stopIfTrue="1">
      <formula>0</formula>
    </cfRule>
  </conditionalFormatting>
  <conditionalFormatting sqref="E38:F38">
    <cfRule type="cellIs" priority="11" dxfId="72" operator="equal" stopIfTrue="1">
      <formula>0</formula>
    </cfRule>
  </conditionalFormatting>
  <conditionalFormatting sqref="E39:F39">
    <cfRule type="cellIs" priority="10" dxfId="72" operator="equal" stopIfTrue="1">
      <formula>0</formula>
    </cfRule>
  </conditionalFormatting>
  <conditionalFormatting sqref="E40:F40">
    <cfRule type="cellIs" priority="9" dxfId="72" operator="equal" stopIfTrue="1">
      <formula>0</formula>
    </cfRule>
  </conditionalFormatting>
  <conditionalFormatting sqref="E41:F41">
    <cfRule type="cellIs" priority="8" dxfId="72" operator="equal" stopIfTrue="1">
      <formula>0</formula>
    </cfRule>
  </conditionalFormatting>
  <conditionalFormatting sqref="E42:F42">
    <cfRule type="cellIs" priority="7" dxfId="72" operator="equal" stopIfTrue="1">
      <formula>0</formula>
    </cfRule>
  </conditionalFormatting>
  <conditionalFormatting sqref="E43:F43">
    <cfRule type="cellIs" priority="6" dxfId="72" operator="equal" stopIfTrue="1">
      <formula>0</formula>
    </cfRule>
  </conditionalFormatting>
  <conditionalFormatting sqref="E44:F44">
    <cfRule type="cellIs" priority="5" dxfId="72" operator="equal" stopIfTrue="1">
      <formula>0</formula>
    </cfRule>
  </conditionalFormatting>
  <conditionalFormatting sqref="E45:F45">
    <cfRule type="cellIs" priority="4" dxfId="72" operator="equal" stopIfTrue="1">
      <formula>0</formula>
    </cfRule>
  </conditionalFormatting>
  <conditionalFormatting sqref="E46:F46">
    <cfRule type="cellIs" priority="3" dxfId="72" operator="equal" stopIfTrue="1">
      <formula>0</formula>
    </cfRule>
  </conditionalFormatting>
  <printOptions/>
  <pageMargins left="0.75" right="0.75" top="1" bottom="1" header="0.5" footer="0.5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L9"/>
  <sheetViews>
    <sheetView zoomScalePageLayoutView="0" workbookViewId="0" topLeftCell="A1">
      <selection activeCell="A7" sqref="A7:IV7"/>
    </sheetView>
  </sheetViews>
  <sheetFormatPr defaultColWidth="9.00390625" defaultRowHeight="12.75"/>
  <cols>
    <col min="1" max="1" width="35.25390625" style="0" customWidth="1"/>
    <col min="2" max="2" width="9.75390625" style="0" customWidth="1"/>
    <col min="3" max="4" width="24.75390625" style="0" customWidth="1"/>
    <col min="5" max="5" width="27.75390625" style="0" customWidth="1"/>
    <col min="6" max="6" width="24.75390625" style="0" customWidth="1"/>
    <col min="7" max="7" width="40.75390625" style="0" customWidth="1"/>
  </cols>
  <sheetData>
    <row r="1" spans="1:7" ht="12.75">
      <c r="A1" s="3"/>
      <c r="B1" s="34" t="s">
        <v>12</v>
      </c>
      <c r="C1" s="3"/>
      <c r="D1" s="3"/>
      <c r="E1" s="3"/>
      <c r="F1" s="3"/>
      <c r="G1" s="3"/>
    </row>
    <row r="2" spans="1:7" ht="12.75">
      <c r="A2" s="66" t="s">
        <v>10</v>
      </c>
      <c r="B2" s="66" t="s">
        <v>8</v>
      </c>
      <c r="C2" s="66" t="s">
        <v>9</v>
      </c>
      <c r="D2" s="66" t="str">
        <f>"Исполнено, "&amp;B1</f>
        <v>Исполнено, руб.</v>
      </c>
      <c r="E2" s="66" t="s">
        <v>18</v>
      </c>
      <c r="F2" s="66"/>
      <c r="G2" s="66"/>
    </row>
    <row r="3" spans="1:7" ht="22.5">
      <c r="A3" s="66"/>
      <c r="B3" s="66"/>
      <c r="C3" s="66"/>
      <c r="D3" s="66"/>
      <c r="E3" s="8" t="s">
        <v>19</v>
      </c>
      <c r="F3" s="8" t="s">
        <v>20</v>
      </c>
      <c r="G3" s="8" t="s">
        <v>21</v>
      </c>
    </row>
    <row r="4" spans="1:7" ht="12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ht="22.5">
      <c r="A5" s="31" t="s">
        <v>17</v>
      </c>
      <c r="B5" s="10" t="s">
        <v>4</v>
      </c>
      <c r="C5" s="32">
        <v>6335817.75</v>
      </c>
      <c r="D5" s="33">
        <v>4394554.59</v>
      </c>
      <c r="E5" s="32">
        <f>IF(D5=C5,"-",IF(D5="-",0,D5)-IF(C5="-",0,C5))</f>
        <v>-1941263.1600000001</v>
      </c>
      <c r="F5" s="43">
        <f>IF(D5="-","-",(IF(OR(C5=0,C5="-"),"-",D5/C5*100)))</f>
        <v>69.36049557296688</v>
      </c>
      <c r="G5" s="48" t="s">
        <v>92</v>
      </c>
    </row>
    <row r="6" spans="1:7" ht="12.75">
      <c r="A6" s="31" t="s">
        <v>93</v>
      </c>
      <c r="B6" s="10" t="s">
        <v>94</v>
      </c>
      <c r="C6" s="32">
        <v>6335817.75</v>
      </c>
      <c r="D6" s="33">
        <v>4394554.59</v>
      </c>
      <c r="E6" s="32">
        <f>IF(D6=C6,"-",IF(D6="-",0,D6)-IF(C6="-",0,C6))</f>
        <v>-1941263.1600000001</v>
      </c>
      <c r="F6" s="43">
        <f>IF(D6="-","-",(IF(OR(C6=0,C6="-"),"-",D6/C6*100)))</f>
        <v>69.36049557296688</v>
      </c>
      <c r="G6" s="48"/>
    </row>
    <row r="7" spans="1:7" ht="12.75" hidden="1">
      <c r="A7" s="31" t="s">
        <v>109</v>
      </c>
      <c r="B7" s="10"/>
      <c r="C7" s="32">
        <v>6335817.75</v>
      </c>
      <c r="D7" s="33">
        <v>4394554.59</v>
      </c>
      <c r="E7" s="32"/>
      <c r="F7" s="43"/>
      <c r="G7" s="48"/>
    </row>
    <row r="8" spans="1:7" ht="12.75">
      <c r="A8" s="31" t="s">
        <v>95</v>
      </c>
      <c r="B8" s="10" t="s">
        <v>96</v>
      </c>
      <c r="C8" s="32" t="s">
        <v>30</v>
      </c>
      <c r="D8" s="33" t="s">
        <v>30</v>
      </c>
      <c r="E8" s="32" t="str">
        <f>IF(D8=C8,"-",IF(D8="-",0,D8)-IF(C8="-",0,C8))</f>
        <v>-</v>
      </c>
      <c r="F8" s="43" t="str">
        <f>IF(D8="-","-",(IF(OR(C8=0,C8="-"),"-",D8/C8*100)))</f>
        <v>-</v>
      </c>
      <c r="G8" s="48"/>
    </row>
    <row r="9" spans="1:12" ht="1.5" customHeight="1">
      <c r="A9" s="26"/>
      <c r="B9" s="6"/>
      <c r="C9" s="20"/>
      <c r="D9" s="21"/>
      <c r="E9" s="20"/>
      <c r="F9" s="44"/>
      <c r="G9" s="7"/>
      <c r="H9" s="3"/>
      <c r="I9" s="3"/>
      <c r="J9" s="3"/>
      <c r="K9" s="3"/>
      <c r="L9" s="3"/>
    </row>
  </sheetData>
  <sheetProtection/>
  <mergeCells count="5">
    <mergeCell ref="A2:A3"/>
    <mergeCell ref="B2:B3"/>
    <mergeCell ref="C2:C3"/>
    <mergeCell ref="D2:D3"/>
    <mergeCell ref="E2:G2"/>
  </mergeCells>
  <conditionalFormatting sqref="E8:F8">
    <cfRule type="cellIs" priority="1" dxfId="72" operator="equal" stopIfTrue="1">
      <formula>0</formula>
    </cfRule>
  </conditionalFormatting>
  <conditionalFormatting sqref="E5:F7">
    <cfRule type="cellIs" priority="3" dxfId="72" operator="equal" stopIfTrue="1">
      <formula>0</formula>
    </cfRule>
  </conditionalFormatting>
  <conditionalFormatting sqref="E6:F7">
    <cfRule type="cellIs" priority="2" dxfId="72" operator="equal" stopIfTrue="1">
      <formula>0</formula>
    </cfRule>
  </conditionalFormatting>
  <printOptions/>
  <pageMargins left="0.75" right="0.75" top="1" bottom="1" header="0.5" footer="0.5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97</v>
      </c>
      <c r="B1" s="49" t="s">
        <v>98</v>
      </c>
    </row>
    <row r="2" spans="1:2" ht="12.75">
      <c r="A2" t="s">
        <v>99</v>
      </c>
      <c r="B2" s="49" t="s">
        <v>98</v>
      </c>
    </row>
    <row r="3" spans="1:2" ht="12.75">
      <c r="A3" t="s">
        <v>100</v>
      </c>
      <c r="B3" s="49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 </cp:lastModifiedBy>
  <cp:lastPrinted>2014-03-27T08:30:32Z</cp:lastPrinted>
  <dcterms:created xsi:type="dcterms:W3CDTF">2008-05-06T08:56:07Z</dcterms:created>
  <dcterms:modified xsi:type="dcterms:W3CDTF">2014-03-27T08:41:20Z</dcterms:modified>
  <cp:category/>
  <cp:version/>
  <cp:contentType/>
  <cp:contentStatus/>
</cp:coreProperties>
</file>