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15" windowWidth="11310" windowHeight="7245" activeTab="0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 " sheetId="5" r:id="rId5"/>
  </sheets>
  <definedNames>
    <definedName name="_xlnm.Print_Titles" localSheetId="0">'Приложение 1'!$7:$8</definedName>
  </definedNames>
  <calcPr fullCalcOnLoad="1"/>
</workbook>
</file>

<file path=xl/sharedStrings.xml><?xml version="1.0" encoding="utf-8"?>
<sst xmlns="http://schemas.openxmlformats.org/spreadsheetml/2006/main" count="528" uniqueCount="327">
  <si>
    <t xml:space="preserve"> № п/п</t>
  </si>
  <si>
    <t>Наименование показателя</t>
  </si>
  <si>
    <t xml:space="preserve">1.1. </t>
  </si>
  <si>
    <t>чел.</t>
  </si>
  <si>
    <t>1.2.</t>
  </si>
  <si>
    <t>1.3.</t>
  </si>
  <si>
    <t xml:space="preserve"> - растениеводство   </t>
  </si>
  <si>
    <t xml:space="preserve"> - животноводство   </t>
  </si>
  <si>
    <t>Производство важнейших видов продукции сельского хозяйства в натуральном выражении:</t>
  </si>
  <si>
    <t xml:space="preserve"> - зерно</t>
  </si>
  <si>
    <t xml:space="preserve"> - картофель</t>
  </si>
  <si>
    <t xml:space="preserve"> - молоко</t>
  </si>
  <si>
    <t xml:space="preserve"> - яйца</t>
  </si>
  <si>
    <t xml:space="preserve"> - мясо (в живом весе)</t>
  </si>
  <si>
    <t xml:space="preserve"> - овощи (открытого и закрытого грунта)</t>
  </si>
  <si>
    <t>млн. шт.</t>
  </si>
  <si>
    <t>тыс. т</t>
  </si>
  <si>
    <t>руб.</t>
  </si>
  <si>
    <t>тыс. руб.</t>
  </si>
  <si>
    <t xml:space="preserve"> - строительство</t>
  </si>
  <si>
    <t xml:space="preserve"> - обрабатывающие производства</t>
  </si>
  <si>
    <t xml:space="preserve"> - сельское хозяйство</t>
  </si>
  <si>
    <t>Налоги на имущество</t>
  </si>
  <si>
    <t>Общегосударственные вопросы</t>
  </si>
  <si>
    <t xml:space="preserve"> - образование</t>
  </si>
  <si>
    <t xml:space="preserve"> - сельское хозяйство, охота и лесное хозяйство</t>
  </si>
  <si>
    <t xml:space="preserve"> - добыча полезных ископаемых</t>
  </si>
  <si>
    <t xml:space="preserve"> - производство и распределение электроэнергии, газа и воды</t>
  </si>
  <si>
    <t xml:space="preserve"> - оптовая и розничная торговля; ремонт автотранспортных средств, мотоциклов, бытовых изделий и предметов личного  пользования</t>
  </si>
  <si>
    <t xml:space="preserve"> - транспорт и связь</t>
  </si>
  <si>
    <t xml:space="preserve"> - здравоохранение и предоставление социальных услуг</t>
  </si>
  <si>
    <t xml:space="preserve"> - предоставление прочих коммунальных, социальных   и персональных услуг</t>
  </si>
  <si>
    <t xml:space="preserve"> - деятельность по организации отдыха  и развлечений, культуры  и спорта</t>
  </si>
  <si>
    <t xml:space="preserve"> %</t>
  </si>
  <si>
    <t>млн. руб.</t>
  </si>
  <si>
    <r>
      <t>тыс. м</t>
    </r>
    <r>
      <rPr>
        <vertAlign val="superscript"/>
        <sz val="10"/>
        <rFont val="Times New Roman CYR"/>
        <family val="1"/>
      </rPr>
      <t>2</t>
    </r>
  </si>
  <si>
    <t>ед./чел.</t>
  </si>
  <si>
    <t>Период ожидания жилья</t>
  </si>
  <si>
    <t xml:space="preserve"> лет</t>
  </si>
  <si>
    <t>Удельный вес населения, нуждающегося в жилье</t>
  </si>
  <si>
    <t>Ввод в действие жилых домов</t>
  </si>
  <si>
    <t>Средняя обеспеченность одного жителя общей площадью</t>
  </si>
  <si>
    <t xml:space="preserve"> - жилищные услуги</t>
  </si>
  <si>
    <t xml:space="preserve"> - водоснабжение</t>
  </si>
  <si>
    <t xml:space="preserve"> - отопление</t>
  </si>
  <si>
    <t xml:space="preserve"> - горячее водоснабжение</t>
  </si>
  <si>
    <t xml:space="preserve"> ед.</t>
  </si>
  <si>
    <t>ед.</t>
  </si>
  <si>
    <t>%</t>
  </si>
  <si>
    <t xml:space="preserve">Показатели социально-экономического развития </t>
  </si>
  <si>
    <t>2.1.</t>
  </si>
  <si>
    <t xml:space="preserve">      на действующих  предприятиях</t>
  </si>
  <si>
    <t>3.1.</t>
  </si>
  <si>
    <t xml:space="preserve"> 5.2.</t>
  </si>
  <si>
    <t>6.1.</t>
  </si>
  <si>
    <t>6.2.</t>
  </si>
  <si>
    <t>2.3.</t>
  </si>
  <si>
    <t>1.4.</t>
  </si>
  <si>
    <t>2.2.</t>
  </si>
  <si>
    <t>2.4.</t>
  </si>
  <si>
    <t xml:space="preserve">тыс. руб. </t>
  </si>
  <si>
    <t>3.2.</t>
  </si>
  <si>
    <t>4.1.</t>
  </si>
  <si>
    <t>4.2.</t>
  </si>
  <si>
    <t>тыс. руб</t>
  </si>
  <si>
    <t>5.3.</t>
  </si>
  <si>
    <t xml:space="preserve">Оборот розничной торговли </t>
  </si>
  <si>
    <t xml:space="preserve">Оборот общественного питания </t>
  </si>
  <si>
    <t xml:space="preserve">Объем платных услуг населению </t>
  </si>
  <si>
    <t>6.3.</t>
  </si>
  <si>
    <t>8.1.</t>
  </si>
  <si>
    <t>Доходы от продажи материальных и нематериальных активов</t>
  </si>
  <si>
    <t>Прочие неналоговые доходы</t>
  </si>
  <si>
    <t>9.1.</t>
  </si>
  <si>
    <t>10.1.</t>
  </si>
  <si>
    <t>1.6.</t>
  </si>
  <si>
    <t>1.5.</t>
  </si>
  <si>
    <t>1.7.</t>
  </si>
  <si>
    <t>Коэффициент миграционного прироста</t>
  </si>
  <si>
    <t>8.2.</t>
  </si>
  <si>
    <t>Задолженность на последнюю дату</t>
  </si>
  <si>
    <t>млн.руб.</t>
  </si>
  <si>
    <t>Приложение №1</t>
  </si>
  <si>
    <t>Ед. изм.</t>
  </si>
  <si>
    <t>1. Демографические показатели</t>
  </si>
  <si>
    <t>Число умерших, всего</t>
  </si>
  <si>
    <t>в том числе:</t>
  </si>
  <si>
    <t xml:space="preserve">в том числе: </t>
  </si>
  <si>
    <t>тонн</t>
  </si>
  <si>
    <t>в том числе по видам экономической деятельности:</t>
  </si>
  <si>
    <t>Доходы от оказания платных услуг и компенсации затрат государства</t>
  </si>
  <si>
    <t>Общий коэффициент рождаемости</t>
  </si>
  <si>
    <t>Общий коэффициент смертности</t>
  </si>
  <si>
    <t>Коэффициент естественного прироста</t>
  </si>
  <si>
    <t>Объем отгруженных товаров собственного производства, выполненных работ и услуг (РАЗДЕЛ С: Добыча полезных ископаемых + РАЗДЕЛ D: Обрабатывающие производства + РАЗДЕЛ Е: Производство и распределение электроэнергии, газа и воды)</t>
  </si>
  <si>
    <t>Объем продукции сельского хозяйства в хозяйствах всех категорий</t>
  </si>
  <si>
    <t>Расходы бюджета - всего</t>
  </si>
  <si>
    <t>Доля расходов бюджета на содержание жилищно-коммунального хозяйства</t>
  </si>
  <si>
    <t>Уровень собираемости жилищно-коммунальных платежей от населения</t>
  </si>
  <si>
    <t>Число семей, получающих субсидии</t>
  </si>
  <si>
    <t>Число граждан, пользующихся льготами по оплате жилищно-коммунальных услуг</t>
  </si>
  <si>
    <t>Сумма начисленных субсидий по оплате жилищно-коммунальных услуг</t>
  </si>
  <si>
    <t>Сумма начисленных льгот по оплате жилищно-коммунальных услуг</t>
  </si>
  <si>
    <t>Приложение  №2</t>
  </si>
  <si>
    <t>ОСНОВНЫЕ ПОКАЗАТЕЛИ РАБОТЫ ПРОМЫШЛЕННЫХ ПРЕДПРИЯТИЙ
(крупные и средние предприятия)</t>
  </si>
  <si>
    <t>За период с 
начала года
(факт)</t>
  </si>
  <si>
    <t>Производство / экспорт основных видов промышленной продукции в натуральном выражении, в соотв.ед.изм. производственно-технического назначения:</t>
  </si>
  <si>
    <t>Среднесписочная численность работников</t>
  </si>
  <si>
    <t>Создание новых рабочих мест</t>
  </si>
  <si>
    <t>Средняя зарплата в последнем месяце квартала</t>
  </si>
  <si>
    <t>Приложение № 3</t>
  </si>
  <si>
    <t>ВВОД В ДЕЙСТВИЕ ОБЪЕКТОВ</t>
  </si>
  <si>
    <t>Единица</t>
  </si>
  <si>
    <t>Введено</t>
  </si>
  <si>
    <t>измерения</t>
  </si>
  <si>
    <t>за период 
с начала года</t>
  </si>
  <si>
    <t>в соответствующих  единицах</t>
  </si>
  <si>
    <t>Административный корпус 32-отряда УГПС г.Волосово.</t>
  </si>
  <si>
    <t>м2</t>
  </si>
  <si>
    <t>.515,8</t>
  </si>
  <si>
    <t>кв./тыс.кв.м</t>
  </si>
  <si>
    <t>Здание производственной базы по переработке древесины в д.Б.Сабск</t>
  </si>
  <si>
    <t>.405,8</t>
  </si>
  <si>
    <t>Подводящий газопровод  Волосово-Захонье-Рабитицы</t>
  </si>
  <si>
    <t>км</t>
  </si>
  <si>
    <t>.8,3</t>
  </si>
  <si>
    <t>Цех по расфасовке туалетной бумаги</t>
  </si>
  <si>
    <t>тыс.шт./сутки</t>
  </si>
  <si>
    <t>в том числе:
природоохранных (указать)</t>
  </si>
  <si>
    <t>в соответст-
вующих ед.</t>
  </si>
  <si>
    <t>Реконструкция водопровода г.Волосово</t>
  </si>
  <si>
    <t>км.</t>
  </si>
  <si>
    <t>общая площадь жилых домов</t>
  </si>
  <si>
    <t>школы</t>
  </si>
  <si>
    <t>ед./уч. мест</t>
  </si>
  <si>
    <t>дошкольные учреждения</t>
  </si>
  <si>
    <t>ед./мест</t>
  </si>
  <si>
    <t>больницы</t>
  </si>
  <si>
    <t>объекты социальной защиты</t>
  </si>
  <si>
    <t>Приложение № 4</t>
  </si>
  <si>
    <t xml:space="preserve">   КВ</t>
  </si>
  <si>
    <t xml:space="preserve"> СМР</t>
  </si>
  <si>
    <t xml:space="preserve">    КВ</t>
  </si>
  <si>
    <t xml:space="preserve">   СМР</t>
  </si>
  <si>
    <t xml:space="preserve">                              </t>
  </si>
  <si>
    <t>Наименование заказчика, объекта и его местонахождение, подрядчик</t>
  </si>
  <si>
    <t>Источник финансирования</t>
  </si>
  <si>
    <t>Годы строительства</t>
  </si>
  <si>
    <t>Проектная мощность</t>
  </si>
  <si>
    <t>Фактический ввод мощности</t>
  </si>
  <si>
    <t xml:space="preserve">РЕАЛИЗАЦИЯ АДРЕСНОЙ ПРОГРАММЫ КАПИТАЛЬНОГО СТРОИТЕЛЬСТВА </t>
  </si>
  <si>
    <t>муниципального района (городского округа) Ленинградской области</t>
  </si>
  <si>
    <t>6.4.</t>
  </si>
  <si>
    <t>Отгружено товаров собственного производства, выполнено работ и услуг</t>
  </si>
  <si>
    <t xml:space="preserve">Объем работ по виду деятельности "строительство" </t>
  </si>
  <si>
    <t>федеральный бюджет</t>
  </si>
  <si>
    <t>областной бюджет</t>
  </si>
  <si>
    <t>местный бюджет</t>
  </si>
  <si>
    <t>прочие источники</t>
  </si>
  <si>
    <t xml:space="preserve">  дебиторская/ в том числе просроченная</t>
  </si>
  <si>
    <t xml:space="preserve">  кредиторская/ в том числе просроченная</t>
  </si>
  <si>
    <t>Прибыль (+,-)</t>
  </si>
  <si>
    <t>за  _______________________   20____ г.</t>
  </si>
  <si>
    <t>1.8.</t>
  </si>
  <si>
    <t>Инвестиции в основной капитал -   всего</t>
  </si>
  <si>
    <t>Численность постоянного населения (на начало года) - всего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</si>
  <si>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</si>
  <si>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</si>
  <si>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</si>
  <si>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</si>
  <si>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</si>
  <si>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</si>
  <si>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Сметная стоимость (тыс.руб.)</t>
  </si>
  <si>
    <t>Остаток на 01.01.20__г. (тыс.руб.)</t>
  </si>
  <si>
    <t>Фактический объем (тыс.руб.)</t>
  </si>
  <si>
    <r>
      <t xml:space="preserve">           </t>
    </r>
    <r>
      <rPr>
        <sz val="11"/>
        <color indexed="8"/>
        <rFont val="Times New Roman"/>
        <family val="1"/>
      </rPr>
      <t xml:space="preserve">              2. В случае включения объекта в федеральную целевую программу указать ее наименование.</t>
    </r>
  </si>
  <si>
    <t>ед./коек</t>
  </si>
  <si>
    <t>амбулаторно-поликлинические учреждения</t>
  </si>
  <si>
    <t>ед./посещений в смену</t>
  </si>
  <si>
    <t>за
соответств.
период 
предыдущего года</t>
  </si>
  <si>
    <t>Задолженность на отчетную дату:</t>
  </si>
  <si>
    <r>
      <t>Примечания</t>
    </r>
    <r>
      <rPr>
        <sz val="11"/>
        <color indexed="8"/>
        <rFont val="Times New Roman"/>
        <family val="1"/>
      </rPr>
      <t>: 1. Включаются объекты с наибольшими объемами инвестиций.</t>
    </r>
  </si>
  <si>
    <t>темп роста к соответствующему периоду предыдущего года, %</t>
  </si>
  <si>
    <t>Число родившихся, всего</t>
  </si>
  <si>
    <t xml:space="preserve">      на вновь вводимых предприятиях  </t>
  </si>
  <si>
    <t>Производство основных важнейших видов продукции в натуральном выражении (подразделы DA, DB, DC, DD  и т.д.)</t>
  </si>
  <si>
    <t xml:space="preserve"> непроизводственного назначения:</t>
  </si>
  <si>
    <t xml:space="preserve"> 5.1.</t>
  </si>
  <si>
    <t>План на   20____г.  (тыс.руб.)</t>
  </si>
  <si>
    <t>квартир/тыс. кв. м</t>
  </si>
  <si>
    <t>в % к соотв.
периоду предыдущего года</t>
  </si>
  <si>
    <t xml:space="preserve">Среднесписочная численность работников - всего </t>
  </si>
  <si>
    <t>Уровень зарегистрированной безработицы от экономически активного населения на конец периода</t>
  </si>
  <si>
    <t>Ввод новых рабочих мест на предприятиях и организациях  - всего</t>
  </si>
  <si>
    <t>Среднемесячная номинальная начисленная заработная плата   в расчете на 1 работника - всего</t>
  </si>
  <si>
    <r>
      <t xml:space="preserve">                                      4. Сельское хозяйство  </t>
    </r>
    <r>
      <rPr>
        <b/>
        <sz val="10"/>
        <rFont val="Times New Roman CYR"/>
        <family val="1"/>
      </rPr>
      <t>(по крупным и средним организациям)</t>
    </r>
  </si>
  <si>
    <t>Объем инвестиций в основной капитал  - всего</t>
  </si>
  <si>
    <t>Закупки для муниципальных нужд за счет средств местного бюджета с осуществлением процедуры размещения муниципального заказа в соответствии с Федеральным законом от 21 июля 2005 года № 94-ФЗ</t>
  </si>
  <si>
    <t>6.5.</t>
  </si>
  <si>
    <t>из него по видам экономической деятельности:</t>
  </si>
  <si>
    <t>руб./чел.</t>
  </si>
  <si>
    <t xml:space="preserve"> кв. м/чел</t>
  </si>
  <si>
    <t>собственные средства организаций</t>
  </si>
  <si>
    <t xml:space="preserve"> в том числе: </t>
  </si>
  <si>
    <t>Объем инвестиций в основной капитал по источникам финансирования -  всего</t>
  </si>
  <si>
    <t>10. Жилищно-коммунальное хозяйство</t>
  </si>
  <si>
    <t>8. Бюджет муниципального образования                                                                                                         ( по муниципальному району - консолидированный бюджет)</t>
  </si>
  <si>
    <t>Доходы от использования имущества, находящегося в государственной и муниципальной собственности</t>
  </si>
  <si>
    <t>Охрана окружающей среды</t>
  </si>
  <si>
    <t>Налоговые доходы:</t>
  </si>
  <si>
    <t>Государственная пошлина</t>
  </si>
  <si>
    <t>Неналоговые доходы:</t>
  </si>
  <si>
    <t>чел. на 1000 насел.</t>
  </si>
  <si>
    <r>
      <t xml:space="preserve">                                      2. Труд и заработная плата      (</t>
    </r>
    <r>
      <rPr>
        <b/>
        <sz val="10"/>
        <rFont val="Times New Roman CYR"/>
        <family val="1"/>
      </rPr>
      <t>по крупным и средним организациям</t>
    </r>
    <r>
      <rPr>
        <b/>
        <sz val="12"/>
        <rFont val="Times New Roman CYR"/>
        <family val="1"/>
      </rPr>
      <t>)</t>
    </r>
  </si>
  <si>
    <r>
      <t xml:space="preserve">                                   3. Промышленное производство  (</t>
    </r>
    <r>
      <rPr>
        <b/>
        <sz val="10"/>
        <rFont val="Times New Roman CYR"/>
        <family val="1"/>
      </rPr>
      <t>по крупным и средним организациям)</t>
    </r>
  </si>
  <si>
    <r>
      <t xml:space="preserve">                                       5. Потребительский рынок         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</si>
  <si>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    6. Инвестиции в основной капитал  и строительство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</si>
  <si>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                   7. Финансы </t>
    </r>
    <r>
      <rPr>
        <b/>
        <sz val="10"/>
        <rFont val="Times New Roman CYR"/>
        <family val="1"/>
      </rPr>
      <t>(по крупным и средним организациям)</t>
    </r>
  </si>
  <si>
    <t>Штрафы, санкции, возмещение ущерба</t>
  </si>
  <si>
    <t>из нее: по видам  экономической деятельности</t>
  </si>
  <si>
    <t>Безвозмездные поступления от других  бюджетов бюджетной системы Российской Федерации</t>
  </si>
  <si>
    <t>Сальдированный финансовый результат деятельности организаций - всего</t>
  </si>
  <si>
    <t xml:space="preserve"> - кредиторская (в т.ч. просроченная)</t>
  </si>
  <si>
    <t xml:space="preserve"> - дебиторская (в т.ч. просроченная)</t>
  </si>
  <si>
    <t>Количество семей, состоящих на учете по улучшению жилищных условий - всего</t>
  </si>
  <si>
    <t xml:space="preserve">        из них: льготные категории</t>
  </si>
  <si>
    <t>Процент компенсации населением стоимости жилищно-коммунальных услуг по установленным для населения тарифам - всего</t>
  </si>
  <si>
    <t xml:space="preserve">               из кредиторской задолженности:</t>
  </si>
  <si>
    <t xml:space="preserve">  задолженность  по оплате труда</t>
  </si>
  <si>
    <t>Налоги на прибыль, доходы</t>
  </si>
  <si>
    <t>Доходы бюджета - всего</t>
  </si>
  <si>
    <t>Задолженность и перерасчеты по отмененным налогам, сборам и иным обязательным платежам</t>
  </si>
  <si>
    <t>9. Закупки продукции для муниципальных нужд</t>
  </si>
  <si>
    <t>7.1.</t>
  </si>
  <si>
    <t>7.2.</t>
  </si>
  <si>
    <t>8.3.</t>
  </si>
  <si>
    <t>8.4.</t>
  </si>
  <si>
    <t>10.2.</t>
  </si>
  <si>
    <t>10.3.</t>
  </si>
  <si>
    <t>10.4.</t>
  </si>
  <si>
    <t>10.5.</t>
  </si>
  <si>
    <t>10.6.</t>
  </si>
  <si>
    <t>10.7.</t>
  </si>
  <si>
    <t>10.8.</t>
  </si>
  <si>
    <t>10.9.</t>
  </si>
  <si>
    <t>10.10.</t>
  </si>
  <si>
    <t xml:space="preserve"> производственного назначения                    (с указанием мощности):</t>
  </si>
  <si>
    <t xml:space="preserve">        по платежам в бюджеты всех уровней</t>
  </si>
  <si>
    <t>Культура, кинематография</t>
  </si>
  <si>
    <t>Здравоохранение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</si>
  <si>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</si>
  <si>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</si>
  <si>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 муниципальных образований</t>
  </si>
  <si>
    <t>(указать название предприятия и вид деятельности  по ОКВЭД)</t>
  </si>
  <si>
    <t>Средства массовой информации</t>
  </si>
  <si>
    <t>молоко</t>
  </si>
  <si>
    <t>тыс.т.</t>
  </si>
  <si>
    <t>мясо</t>
  </si>
  <si>
    <t>Предприятие     ЗАО "Березовское"</t>
  </si>
  <si>
    <t>Миграционный прирост(убыль)</t>
  </si>
  <si>
    <t>4/4</t>
  </si>
  <si>
    <t>мясо в живом весе</t>
  </si>
  <si>
    <t xml:space="preserve"> муниципального образования Кусинское сельское поселение</t>
  </si>
  <si>
    <t>Приложение № 5</t>
  </si>
  <si>
    <t>РЕАЛИЗАЦИЯ МУНИЦИПАЛЬНЫХ ЦЕЛЕВЫХ ПРОГРАММ</t>
  </si>
  <si>
    <t xml:space="preserve">на территории МО Кусинского сельского поселения Киришскго района  Ленинградской области </t>
  </si>
  <si>
    <t xml:space="preserve"> (наименование муниципального образования)</t>
  </si>
  <si>
    <t>Информация о муниципальных целевых программах</t>
  </si>
  <si>
    <t>Финансирование</t>
  </si>
  <si>
    <t>Проведенные  основные мероприятия</t>
  </si>
  <si>
    <t>Наименование программы</t>
  </si>
  <si>
    <t>Цель программы</t>
  </si>
  <si>
    <t>Всего  (тыс. руб.)</t>
  </si>
  <si>
    <t>Всего (тыс. руб.)</t>
  </si>
  <si>
    <t>ИТОГО по  муниципальному образованию</t>
  </si>
  <si>
    <t>100/100</t>
  </si>
  <si>
    <t>Муниципальное образование, адрес:   Кусинское сельское поселение, Киришский район д. Кусино , ул. Центральная д. 18</t>
  </si>
  <si>
    <t>МП "Жилищное хозяйство" МО Кусинское сельское поселение д. Кусино д. 20</t>
  </si>
  <si>
    <t>Повышение эффективности муниципального управления и снижение административных барьеров при предоставлении муниципальных  услуг в Кусинском  сельском  поселении Киришского муниципального района  Ленинградской области</t>
  </si>
  <si>
    <t>Развитие автомобильных дорог в МО Кусинское сельское поселение Киришского муниципального района  Ленинградской области.</t>
  </si>
  <si>
    <t xml:space="preserve">Обеспечение качественным жильем граждан на территории МО Кусинское сельское поселение   </t>
  </si>
  <si>
    <t xml:space="preserve">Стимулирование экономической активности МО Кусинское сельское поселение Киришского муниципального района Ленинградской области </t>
  </si>
  <si>
    <t>Благоустройство и санитарное содержание территории муниципального образования Кусинское сельское поселение Киришского муниципального района  Ленинградской области.</t>
  </si>
  <si>
    <t>Безопасность Кусинского сельского поселения Киришского муниципального района  Ленинградской области.</t>
  </si>
  <si>
    <t>Развитие культуры в МО Кусинское сельское поселение   Киришского муниципального района  Ленинградской области.</t>
  </si>
  <si>
    <t>Развитие физической культуры и спорта в МО Кусинское сельское поселение Киришского муниципального района  Ленинградской области</t>
  </si>
  <si>
    <t>Повышение эффективности и качества муниципального управления при помощи системы профессиональной подготовки, повышения квалификации, а также иных форм обучения муниципальных служащих администрации муниципального образования Кусинское сельское  Киришского муниципального района Ленинградской области, ориентированных на решение практических задач органов местного самоуправления;</t>
  </si>
  <si>
    <t>Выполнение  комплекса работ по содержанию и ремонту  автомобильных дорог муниципального  образования Кусинское сельское поселение; Снижение  количества дорожно-транспортных происшествий; Улучшение  транспортно-эксплуатационного состояния  автомобильных дорог муниципального  образования Кусинское сельское поселение.</t>
  </si>
  <si>
    <t xml:space="preserve">Обеспечение пожарной безопасности, безопасности дорожного движения, безопасности людей на водных объектах,  предупреждение и ликвидация последствий чрезвычайных ситуаций на территории МО Кусинское сельское  поселение.  </t>
  </si>
  <si>
    <t xml:space="preserve">Обеспечение функционирования Кусинского СДК;Осуществление мероприятий по укреплению материально-технической базы Кусинского СДК;Повышение уровня удовлетворения социальных 
и духовных потребностей населения.
</t>
  </si>
  <si>
    <t>Создание условий для укрепления здоровья населения.Развитие и популяризация массового спорта.Приобщение различных групп населения к регулярным занятиям физической культурой и спортом.</t>
  </si>
  <si>
    <t xml:space="preserve">Создание условий для обеспечения населения муниципального образования Кусинское сельское поселение Киришского муниципального района Ленинградской области банными услугами. </t>
  </si>
  <si>
    <t xml:space="preserve">Создание комфортных условий жизни на сельской  территории. Содействие развитию на части территорий МО Кусинское сельское поселение  иных форм местного самоуправления.  </t>
  </si>
  <si>
    <t xml:space="preserve"> Совершенствование системы комплексного благоустройства, создание условий, обеспечивающих комфортные условия для проживания,  работы и отдыха населения на территории  муниципального образования Кусинское сельское  поселение Киришского муниципального района Ленинградской области.</t>
  </si>
  <si>
    <t>Бюджетная обеспеченность по доходам на 1 жителя поселения</t>
  </si>
  <si>
    <t>Бюджетная обеспеченность по расходам на 1 жителя поселения</t>
  </si>
  <si>
    <t>тн</t>
  </si>
  <si>
    <t>тыс.тн</t>
  </si>
  <si>
    <t>Обеспечение устойчивого функционирования и развития коммунальной  и инженерной инфраструктуры и повышение энергоэффективности в МО Кусинское сельское поселение Киришского муниципального района Ленинградской области</t>
  </si>
  <si>
    <t>Повышение энергетической эффективности использования и снижение потребления топливно-энергетических ресурсов  на объектах жилищно-коммунального хозяйства.
Предупреждение ситуаций, связанных с нарушением функционирования сетей водоснабжения.</t>
  </si>
  <si>
    <t>Развитие частей территории муниципального образования Кусинское сельское поселение Киришского муниципального района Ленинградской области</t>
  </si>
  <si>
    <t xml:space="preserve">Решение жилищной проблемы молодых семей,предоставление молодым семьям участникам программы социальных выплат на приобретение жилья или строительство индивидуального жилого дома
признанных в установленном порядке нуждающимися в улучшении жилищных условий.
</t>
  </si>
  <si>
    <t>Борьба с борщевиком Сосновского в муниципальном образовании Кусинское сельское поселение Киришского муниципального района Ленинградской области</t>
  </si>
  <si>
    <t>Развитие административного центра муниципального образования Кусинское сельское поселение Киришского муниципального района Ленинградской области</t>
  </si>
  <si>
    <t>Создание комфортных условий жизни в административном центре Кусинского сельского поселения д. Кусино. Содействие развитию на части территорий МО Кусинского сельского поселения иных форм местного самоуправления.</t>
  </si>
  <si>
    <t>Улучшение условий жизни на территории муниципального образования Кусинское сельское поселение. Сохранение и восстановление земельных ресурсов.</t>
  </si>
  <si>
    <t>Налоги на товары (работы, услуги)</t>
  </si>
  <si>
    <t>Налоги на совокупный доход</t>
  </si>
  <si>
    <t>Безвозмездные поступления, в том числе:</t>
  </si>
  <si>
    <t>Объем запланированных средств на  20 17 г.</t>
  </si>
  <si>
    <t>Оплата труда работников культуры, начисления на з/плату, приобретение основных средств, ИМТ на библиотечное обслуживание населения, комплектование библиотечных фондов библиотек поселения</t>
  </si>
  <si>
    <t>Мероприятия, направленные на создание условий по организации ритуальных услуг по вывозу умерших граждан из внебольничных условий, предоставление субсидий в целях возмещения затрат в связи с оказанием банных услуг</t>
  </si>
  <si>
    <t xml:space="preserve"> Ленинградской области за II квартал 2017г.</t>
  </si>
  <si>
    <t>за II квартал 2017 года</t>
  </si>
  <si>
    <t>II квартал      2017 года</t>
  </si>
  <si>
    <t>II квартал 2017 года</t>
  </si>
  <si>
    <t>Объем  выделенных средств в рамках программы за    II квартал      2017 г.</t>
  </si>
  <si>
    <t>11/27</t>
  </si>
  <si>
    <t>91,7/77,1</t>
  </si>
  <si>
    <t>Организация и проведение физкультурно-оздоровительных, спортивных мероприятий и соревнований</t>
  </si>
  <si>
    <t>Замена светильников на светодиодные, актуализация схемы теплоснабжения, санитарно-эпидемиологическая экспертиза проектной документации проекта ЗСО скважины с. Посадников Остров, подготовка тех.задания и разработка методической части проекта на провед. работ по оценке запасов подз.вод</t>
  </si>
  <si>
    <t>ИМТ  подп. 8 пункта 1 статьи 14 ФЗ от 6 октября 2003 года № 131-ФЗ "Об общих принципах орг. местн.самоупр. в РФ", очистка подъездов к пожарным водоемам от снега и мусора, анализ воды и почвы в местах купания, аккарицидная обработка мест купания, обследование дна водолазами</t>
  </si>
  <si>
    <t>Оплата услуг смотрителя кладбищ и содержания воинских захоронений, вывоз снега, приобретение детского игрового оборудования, вывоз мусора с кладбищ, аккарицидная обработка почвы, окашивание травы, уборка парковых территорий и мест отдыха</t>
  </si>
  <si>
    <t>Чистка дорог от мусора и снега, проверка сметной документации на ремонт дорог</t>
  </si>
  <si>
    <t>Взносы собственника муниципального жилого фонда на обеспечение капитального ремонта общего имущества многоквартирных домов, возмещение затрат в связи с выполнением работ по эксплуатации жилищного фонда многоквартирных домов не обеспеченных платежами населения</t>
  </si>
  <si>
    <t>Ремонт уличного освещения, ремонт колодцев, приобретение детского игрового оборудования</t>
  </si>
  <si>
    <t>ожидаемые итоги 2017 года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</si>
</sst>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"/>
    <numFmt numFmtId="178" formatCode="0.0"/>
    <numFmt numFmtId="179" formatCode="0.000"/>
    <numFmt numFmtId="180" formatCode="0.00000"/>
    <numFmt numFmtId="181" formatCode="0.0000"/>
    <numFmt numFmtId="182" formatCode="0.0000000"/>
    <numFmt numFmtId="183" formatCode="0.000000"/>
    <numFmt numFmtId="184" formatCode="0.00000000"/>
  </numFmts>
  <fonts count="51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0"/>
      <color indexed="8"/>
      <name val="MS Sans Serif"/>
      <family val="2"/>
    </font>
    <font>
      <sz val="10"/>
      <color indexed="8"/>
      <name val="Times New Roman CYR"/>
      <family val="1"/>
    </font>
    <font>
      <vertAlign val="superscript"/>
      <sz val="10"/>
      <name val="Times New Roman CYR"/>
      <family val="1"/>
    </font>
    <font>
      <b/>
      <sz val="16"/>
      <name val="Times New Roman CYR"/>
      <family val="1"/>
    </font>
    <font>
      <sz val="10"/>
      <color indexed="8"/>
      <name val="Times New Roman CE"/>
      <family val="1"/>
    </font>
    <font>
      <sz val="10"/>
      <color indexed="8"/>
      <name val="Times New Roman"/>
      <family val="1"/>
    </font>
    <font>
      <b/>
      <sz val="12"/>
      <name val="Arial Cyr"/>
      <family val="0"/>
    </font>
    <font>
      <i/>
      <sz val="10"/>
      <name val="Times New Roman CYR"/>
      <family val="0"/>
    </font>
    <font>
      <b/>
      <i/>
      <u val="single"/>
      <sz val="12"/>
      <name val="Times New Roman CYR"/>
      <family val="0"/>
    </font>
    <font>
      <sz val="12"/>
      <name val="Arial Cyr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u val="single"/>
      <sz val="12"/>
      <name val="Times New Roman"/>
      <family val="1"/>
    </font>
    <font>
      <i/>
      <u val="single"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sz val="9"/>
      <name val="Times New Roman CYR"/>
      <family val="1"/>
    </font>
    <font>
      <b/>
      <sz val="11"/>
      <name val="Times New Roman CYR"/>
      <family val="1"/>
    </font>
    <font>
      <b/>
      <sz val="11"/>
      <name val="Arial Cyr"/>
      <family val="0"/>
    </font>
    <font>
      <b/>
      <sz val="8"/>
      <name val="Times New Roman CYR"/>
      <family val="1"/>
    </font>
    <font>
      <b/>
      <sz val="10"/>
      <name val="Times New Roman CYR"/>
      <family val="1"/>
    </font>
    <font>
      <sz val="14"/>
      <name val="Times New Roman CYR"/>
      <family val="1"/>
    </font>
    <font>
      <b/>
      <i/>
      <sz val="10"/>
      <name val="Times New Roman CYR"/>
      <family val="1"/>
    </font>
    <font>
      <b/>
      <i/>
      <u val="single"/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16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53" applyFont="1" applyFill="1" applyBorder="1" applyAlignment="1" applyProtection="1">
      <alignment wrapText="1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7" fillId="0" borderId="10" xfId="55" applyFont="1" applyFill="1" applyBorder="1" applyAlignment="1" applyProtection="1">
      <alignment horizontal="left" wrapText="1"/>
      <protection/>
    </xf>
    <xf numFmtId="0" fontId="4" fillId="0" borderId="10" xfId="53" applyFont="1" applyFill="1" applyBorder="1" applyAlignment="1" applyProtection="1">
      <alignment horizontal="left" vertical="center" wrapText="1"/>
      <protection/>
    </xf>
    <xf numFmtId="0" fontId="7" fillId="0" borderId="10" xfId="55" applyFont="1" applyFill="1" applyBorder="1" applyAlignment="1" applyProtection="1">
      <alignment wrapText="1"/>
      <protection/>
    </xf>
    <xf numFmtId="0" fontId="7" fillId="0" borderId="10" xfId="54" applyFont="1" applyFill="1" applyBorder="1" applyAlignment="1" applyProtection="1">
      <alignment wrapText="1"/>
      <protection/>
    </xf>
    <xf numFmtId="0" fontId="1" fillId="0" borderId="0" xfId="0" applyFont="1" applyAlignment="1">
      <alignment horizontal="center" vertical="center"/>
    </xf>
    <xf numFmtId="0" fontId="8" fillId="0" borderId="10" xfId="54" applyFont="1" applyFill="1" applyBorder="1" applyAlignment="1" applyProtection="1">
      <alignment wrapText="1"/>
      <protection/>
    </xf>
    <xf numFmtId="0" fontId="8" fillId="0" borderId="10" xfId="55" applyFont="1" applyFill="1" applyBorder="1" applyAlignment="1" applyProtection="1">
      <alignment wrapText="1"/>
      <protection/>
    </xf>
    <xf numFmtId="0" fontId="7" fillId="0" borderId="10" xfId="55" applyFont="1" applyFill="1" applyBorder="1" applyAlignment="1" applyProtection="1">
      <alignment horizontal="left" vertical="center" wrapText="1"/>
      <protection/>
    </xf>
    <xf numFmtId="0" fontId="1" fillId="0" borderId="10" xfId="0" applyFont="1" applyBorder="1" applyAlignment="1">
      <alignment vertical="center" wrapText="1"/>
    </xf>
    <xf numFmtId="0" fontId="4" fillId="0" borderId="10" xfId="53" applyFont="1" applyFill="1" applyBorder="1" applyAlignment="1" applyProtection="1">
      <alignment vertical="center" wrapText="1"/>
      <protection/>
    </xf>
    <xf numFmtId="0" fontId="12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4" fillId="0" borderId="10" xfId="0" applyFont="1" applyBorder="1" applyAlignment="1">
      <alignment horizontal="center" wrapText="1"/>
    </xf>
    <xf numFmtId="0" fontId="14" fillId="0" borderId="0" xfId="0" applyFont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/>
    </xf>
    <xf numFmtId="0" fontId="15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horizontal="left" vertical="center" wrapText="1" inden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vertical="center"/>
    </xf>
    <xf numFmtId="16" fontId="15" fillId="0" borderId="10" xfId="0" applyNumberFormat="1" applyFont="1" applyBorder="1" applyAlignment="1">
      <alignment horizontal="left" vertical="center" wrapText="1" indent="1"/>
    </xf>
    <xf numFmtId="17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/>
    </xf>
    <xf numFmtId="1" fontId="15" fillId="0" borderId="10" xfId="0" applyNumberFormat="1" applyFont="1" applyBorder="1" applyAlignment="1">
      <alignment horizontal="left" vertical="center" wrapText="1" indent="1"/>
    </xf>
    <xf numFmtId="1" fontId="15" fillId="0" borderId="1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14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top" wrapText="1"/>
    </xf>
    <xf numFmtId="0" fontId="8" fillId="0" borderId="0" xfId="0" applyFont="1" applyBorder="1" applyAlignment="1">
      <alignment horizontal="right" vertical="top" wrapText="1"/>
    </xf>
    <xf numFmtId="0" fontId="19" fillId="0" borderId="0" xfId="0" applyFont="1" applyBorder="1" applyAlignment="1">
      <alignment horizontal="right" vertical="top" wrapText="1"/>
    </xf>
    <xf numFmtId="0" fontId="8" fillId="0" borderId="13" xfId="0" applyFont="1" applyBorder="1" applyAlignment="1">
      <alignment horizontal="right" vertical="top" wrapText="1"/>
    </xf>
    <xf numFmtId="0" fontId="8" fillId="0" borderId="14" xfId="0" applyFont="1" applyBorder="1" applyAlignment="1">
      <alignment horizontal="right" vertical="top" wrapText="1"/>
    </xf>
    <xf numFmtId="0" fontId="8" fillId="0" borderId="15" xfId="0" applyFont="1" applyBorder="1" applyAlignment="1">
      <alignment horizontal="right" vertical="top" wrapText="1"/>
    </xf>
    <xf numFmtId="0" fontId="8" fillId="0" borderId="16" xfId="0" applyFont="1" applyBorder="1" applyAlignment="1">
      <alignment horizontal="right" vertical="top" wrapText="1"/>
    </xf>
    <xf numFmtId="0" fontId="22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8" fillId="0" borderId="17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26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wrapText="1"/>
    </xf>
    <xf numFmtId="0" fontId="1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/>
    </xf>
    <xf numFmtId="0" fontId="31" fillId="24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13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/>
    </xf>
    <xf numFmtId="178" fontId="10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178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29" fillId="0" borderId="0" xfId="0" applyFont="1" applyBorder="1" applyAlignment="1">
      <alignment horizontal="right" vertical="top"/>
    </xf>
    <xf numFmtId="0" fontId="0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30" fillId="0" borderId="0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top" wrapText="1"/>
    </xf>
    <xf numFmtId="0" fontId="8" fillId="24" borderId="10" xfId="0" applyFont="1" applyFill="1" applyBorder="1" applyAlignment="1">
      <alignment horizontal="left" vertical="top" wrapText="1"/>
    </xf>
    <xf numFmtId="0" fontId="13" fillId="24" borderId="10" xfId="0" applyFont="1" applyFill="1" applyBorder="1" applyAlignment="1">
      <alignment horizontal="right" vertical="center" wrapText="1"/>
    </xf>
    <xf numFmtId="0" fontId="13" fillId="0" borderId="10" xfId="0" applyFont="1" applyBorder="1" applyAlignment="1">
      <alignment horizontal="right" vertical="center"/>
    </xf>
    <xf numFmtId="178" fontId="13" fillId="24" borderId="10" xfId="0" applyNumberFormat="1" applyFont="1" applyFill="1" applyBorder="1" applyAlignment="1">
      <alignment horizontal="right" vertical="center" wrapText="1"/>
    </xf>
    <xf numFmtId="0" fontId="32" fillId="0" borderId="10" xfId="0" applyFont="1" applyBorder="1" applyAlignment="1">
      <alignment horizontal="justify" wrapText="1"/>
    </xf>
    <xf numFmtId="0" fontId="33" fillId="0" borderId="0" xfId="0" applyFont="1" applyBorder="1" applyAlignment="1">
      <alignment/>
    </xf>
    <xf numFmtId="2" fontId="13" fillId="24" borderId="10" xfId="0" applyNumberFormat="1" applyFont="1" applyFill="1" applyBorder="1" applyAlignment="1">
      <alignment horizontal="right" vertical="center" wrapText="1"/>
    </xf>
    <xf numFmtId="2" fontId="13" fillId="0" borderId="10" xfId="0" applyNumberFormat="1" applyFont="1" applyBorder="1" applyAlignment="1">
      <alignment horizontal="right" vertical="center"/>
    </xf>
    <xf numFmtId="2" fontId="32" fillId="24" borderId="10" xfId="0" applyNumberFormat="1" applyFont="1" applyFill="1" applyBorder="1" applyAlignment="1">
      <alignment vertical="center" wrapText="1"/>
    </xf>
    <xf numFmtId="178" fontId="1" fillId="0" borderId="10" xfId="0" applyNumberFormat="1" applyFont="1" applyFill="1" applyBorder="1" applyAlignment="1">
      <alignment/>
    </xf>
    <xf numFmtId="178" fontId="15" fillId="0" borderId="10" xfId="0" applyNumberFormat="1" applyFont="1" applyBorder="1" applyAlignment="1">
      <alignment horizontal="center"/>
    </xf>
    <xf numFmtId="16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178" fontId="1" fillId="0" borderId="10" xfId="0" applyNumberFormat="1" applyFont="1" applyBorder="1" applyAlignment="1">
      <alignment horizontal="right"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/>
    </xf>
    <xf numFmtId="0" fontId="13" fillId="0" borderId="10" xfId="0" applyFont="1" applyBorder="1" applyAlignment="1">
      <alignment horizontal="left" vertical="top" wrapText="1"/>
    </xf>
    <xf numFmtId="49" fontId="1" fillId="0" borderId="10" xfId="0" applyNumberFormat="1" applyFont="1" applyBorder="1" applyAlignment="1" applyProtection="1">
      <alignment horizontal="right"/>
      <protection locked="0"/>
    </xf>
    <xf numFmtId="0" fontId="17" fillId="0" borderId="0" xfId="0" applyFont="1" applyAlignment="1">
      <alignment horizontal="right"/>
    </xf>
    <xf numFmtId="0" fontId="14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/>
    </xf>
    <xf numFmtId="0" fontId="10" fillId="0" borderId="10" xfId="0" applyFont="1" applyBorder="1" applyAlignment="1">
      <alignment horizontal="left" wrapText="1"/>
    </xf>
    <xf numFmtId="0" fontId="2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top"/>
    </xf>
    <xf numFmtId="0" fontId="2" fillId="0" borderId="10" xfId="0" applyFont="1" applyFill="1" applyBorder="1" applyAlignment="1">
      <alignment horizontal="center" wrapText="1"/>
    </xf>
    <xf numFmtId="0" fontId="10" fillId="0" borderId="10" xfId="0" applyFont="1" applyBorder="1" applyAlignment="1">
      <alignment horizontal="left" wrapText="1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/>
    </xf>
    <xf numFmtId="0" fontId="10" fillId="0" borderId="10" xfId="0" applyFont="1" applyBorder="1" applyAlignment="1">
      <alignment horizontal="left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justify"/>
    </xf>
    <xf numFmtId="0" fontId="23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0" xfId="0" applyFont="1" applyAlignment="1">
      <alignment horizontal="right" vertical="center"/>
    </xf>
    <xf numFmtId="0" fontId="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16" fillId="0" borderId="0" xfId="0" applyFont="1" applyAlignment="1">
      <alignment horizontal="right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 horizontal="left" wrapText="1"/>
    </xf>
    <xf numFmtId="0" fontId="15" fillId="0" borderId="20" xfId="0" applyFont="1" applyBorder="1" applyAlignment="1">
      <alignment horizontal="center"/>
    </xf>
    <xf numFmtId="0" fontId="19" fillId="0" borderId="0" xfId="0" applyFont="1" applyAlignment="1">
      <alignment vertical="top" wrapText="1"/>
    </xf>
    <xf numFmtId="0" fontId="21" fillId="0" borderId="0" xfId="0" applyFont="1" applyAlignment="1">
      <alignment horizontal="right" vertical="top" wrapText="1"/>
    </xf>
    <xf numFmtId="0" fontId="18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20" fillId="0" borderId="0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18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20" fillId="0" borderId="0" xfId="0" applyFont="1" applyAlignment="1">
      <alignment vertical="top" wrapText="1"/>
    </xf>
    <xf numFmtId="0" fontId="18" fillId="0" borderId="17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center" vertical="center" wrapText="1"/>
    </xf>
    <xf numFmtId="0" fontId="32" fillId="24" borderId="10" xfId="0" applyFont="1" applyFill="1" applyBorder="1" applyAlignment="1">
      <alignment horizontal="left" vertical="center" wrapText="1" indent="4"/>
    </xf>
    <xf numFmtId="0" fontId="1" fillId="0" borderId="0" xfId="0" applyFont="1" applyBorder="1" applyAlignment="1">
      <alignment horizontal="center"/>
    </xf>
    <xf numFmtId="0" fontId="32" fillId="0" borderId="10" xfId="0" applyFont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4 Трудовые ресурсы" xfId="53"/>
    <cellStyle name="Обычный_6 Расходы" xfId="54"/>
    <cellStyle name="Обычный_6_1 Доходы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5"/>
  <sheetViews>
    <sheetView tabSelected="1" zoomScale="110" zoomScaleNormal="110" zoomScalePageLayoutView="0" workbookViewId="0" topLeftCell="A1">
      <selection activeCell="G16" sqref="G16"/>
    </sheetView>
  </sheetViews>
  <sheetFormatPr defaultColWidth="8.875" defaultRowHeight="12.75"/>
  <cols>
    <col min="1" max="1" width="5.00390625" style="12" customWidth="1"/>
    <col min="2" max="2" width="48.75390625" style="1" customWidth="1"/>
    <col min="3" max="3" width="14.375" style="12" customWidth="1"/>
    <col min="4" max="4" width="11.25390625" style="1" customWidth="1"/>
    <col min="5" max="5" width="11.625" style="1" customWidth="1"/>
    <col min="6" max="6" width="9.75390625" style="1" customWidth="1"/>
    <col min="7" max="16384" width="8.875" style="1" customWidth="1"/>
  </cols>
  <sheetData>
    <row r="1" spans="1:5" ht="13.5" customHeight="1">
      <c r="A1" s="134" t="s">
        <v>82</v>
      </c>
      <c r="B1" s="134"/>
      <c r="C1" s="134"/>
      <c r="D1" s="134"/>
      <c r="E1" s="134"/>
    </row>
    <row r="2" spans="1:5" ht="17.25" customHeight="1">
      <c r="A2" s="135" t="s">
        <v>49</v>
      </c>
      <c r="B2" s="135"/>
      <c r="C2" s="135"/>
      <c r="D2" s="135"/>
      <c r="E2" s="135"/>
    </row>
    <row r="3" spans="1:5" ht="17.25" customHeight="1">
      <c r="A3" s="135" t="s">
        <v>262</v>
      </c>
      <c r="B3" s="135"/>
      <c r="C3" s="135"/>
      <c r="D3" s="135"/>
      <c r="E3" s="135"/>
    </row>
    <row r="4" spans="1:5" ht="13.5" customHeight="1">
      <c r="A4" s="137"/>
      <c r="B4" s="137"/>
      <c r="C4" s="137"/>
      <c r="D4" s="137"/>
      <c r="E4" s="137"/>
    </row>
    <row r="5" spans="1:5" ht="17.25" customHeight="1">
      <c r="A5" s="136" t="s">
        <v>312</v>
      </c>
      <c r="B5" s="136"/>
      <c r="C5" s="136"/>
      <c r="D5" s="136"/>
      <c r="E5" s="136"/>
    </row>
    <row r="6" ht="13.5" customHeight="1">
      <c r="E6" s="66"/>
    </row>
    <row r="7" spans="1:6" ht="24" customHeight="1">
      <c r="A7" s="127" t="s">
        <v>0</v>
      </c>
      <c r="B7" s="128" t="s">
        <v>1</v>
      </c>
      <c r="C7" s="128" t="s">
        <v>83</v>
      </c>
      <c r="D7" s="131" t="s">
        <v>313</v>
      </c>
      <c r="E7" s="115" t="s">
        <v>182</v>
      </c>
      <c r="F7" s="115" t="s">
        <v>326</v>
      </c>
    </row>
    <row r="8" spans="1:6" ht="30" customHeight="1">
      <c r="A8" s="127"/>
      <c r="B8" s="133"/>
      <c r="C8" s="129"/>
      <c r="D8" s="132"/>
      <c r="E8" s="115"/>
      <c r="F8" s="115"/>
    </row>
    <row r="9" spans="1:6" ht="15" customHeight="1">
      <c r="A9" s="116" t="s">
        <v>84</v>
      </c>
      <c r="B9" s="116"/>
      <c r="C9" s="116"/>
      <c r="D9" s="116"/>
      <c r="E9" s="116"/>
      <c r="F9" s="116"/>
    </row>
    <row r="10" spans="1:6" ht="25.5">
      <c r="A10" s="6" t="s">
        <v>2</v>
      </c>
      <c r="B10" s="16" t="s">
        <v>165</v>
      </c>
      <c r="C10" s="6" t="s">
        <v>3</v>
      </c>
      <c r="D10" s="79">
        <v>1101</v>
      </c>
      <c r="E10" s="83">
        <v>101.9</v>
      </c>
      <c r="F10" s="4">
        <v>1081</v>
      </c>
    </row>
    <row r="11" spans="1:6" ht="12.75">
      <c r="A11" s="6" t="s">
        <v>4</v>
      </c>
      <c r="B11" s="5" t="s">
        <v>183</v>
      </c>
      <c r="C11" s="6" t="s">
        <v>3</v>
      </c>
      <c r="D11" s="79">
        <v>3</v>
      </c>
      <c r="E11" s="83">
        <v>42.9</v>
      </c>
      <c r="F11" s="4">
        <v>5</v>
      </c>
    </row>
    <row r="12" spans="1:6" ht="12.75">
      <c r="A12" s="6" t="s">
        <v>5</v>
      </c>
      <c r="B12" s="5" t="s">
        <v>85</v>
      </c>
      <c r="C12" s="6" t="s">
        <v>3</v>
      </c>
      <c r="D12" s="79">
        <v>9</v>
      </c>
      <c r="E12" s="83">
        <v>128.6</v>
      </c>
      <c r="F12" s="4">
        <v>15</v>
      </c>
    </row>
    <row r="13" spans="1:6" ht="12.75">
      <c r="A13" s="6" t="s">
        <v>57</v>
      </c>
      <c r="B13" s="5" t="s">
        <v>259</v>
      </c>
      <c r="C13" s="6" t="s">
        <v>3</v>
      </c>
      <c r="D13" s="79">
        <v>-10</v>
      </c>
      <c r="E13" s="83">
        <v>-125</v>
      </c>
      <c r="F13" s="4">
        <v>-10</v>
      </c>
    </row>
    <row r="14" spans="1:6" ht="12.75">
      <c r="A14" s="104" t="s">
        <v>76</v>
      </c>
      <c r="B14" s="5" t="s">
        <v>91</v>
      </c>
      <c r="C14" s="65" t="s">
        <v>212</v>
      </c>
      <c r="D14" s="83">
        <f>D11/D10*1000</f>
        <v>2.7247956403269753</v>
      </c>
      <c r="E14" s="83">
        <v>42</v>
      </c>
      <c r="F14" s="83">
        <f>F11/F10*1000</f>
        <v>4.6253469010175765</v>
      </c>
    </row>
    <row r="15" spans="1:6" ht="12.75">
      <c r="A15" s="6" t="s">
        <v>75</v>
      </c>
      <c r="B15" s="5" t="s">
        <v>92</v>
      </c>
      <c r="C15" s="65" t="s">
        <v>212</v>
      </c>
      <c r="D15" s="83">
        <f>D12/D10*1000</f>
        <v>8.174386920980925</v>
      </c>
      <c r="E15" s="83">
        <v>126.1</v>
      </c>
      <c r="F15" s="83">
        <f>F12/F10*1000</f>
        <v>13.876040703052729</v>
      </c>
    </row>
    <row r="16" spans="1:6" ht="12.75">
      <c r="A16" s="104" t="s">
        <v>77</v>
      </c>
      <c r="B16" s="5" t="s">
        <v>93</v>
      </c>
      <c r="C16" s="65" t="s">
        <v>212</v>
      </c>
      <c r="D16" s="83">
        <f>(D11-D12)/D10*1000</f>
        <v>-5.449591280653951</v>
      </c>
      <c r="E16" s="83"/>
      <c r="F16" s="83">
        <f>(F11-F12)/F10*1000</f>
        <v>-9.250693802035153</v>
      </c>
    </row>
    <row r="17" spans="1:6" ht="13.5" customHeight="1">
      <c r="A17" s="104" t="s">
        <v>163</v>
      </c>
      <c r="B17" s="16" t="s">
        <v>78</v>
      </c>
      <c r="C17" s="65" t="s">
        <v>212</v>
      </c>
      <c r="D17" s="83">
        <f>D13/D10*1000</f>
        <v>-9.082652134423252</v>
      </c>
      <c r="E17" s="83">
        <v>-122.6</v>
      </c>
      <c r="F17" s="83">
        <f>F13/F10*1000</f>
        <v>-9.250693802035153</v>
      </c>
    </row>
    <row r="18" spans="1:6" ht="15" customHeight="1">
      <c r="A18" s="116" t="s">
        <v>213</v>
      </c>
      <c r="B18" s="116"/>
      <c r="C18" s="116"/>
      <c r="D18" s="116"/>
      <c r="E18" s="116"/>
      <c r="F18" s="116"/>
    </row>
    <row r="19" spans="1:6" ht="25.5" customHeight="1">
      <c r="A19" s="117" t="s">
        <v>50</v>
      </c>
      <c r="B19" s="5" t="s">
        <v>191</v>
      </c>
      <c r="C19" s="6" t="s">
        <v>3</v>
      </c>
      <c r="D19" s="4">
        <f>SUM(D21:D31)</f>
        <v>157</v>
      </c>
      <c r="E19" s="85">
        <v>108.3</v>
      </c>
      <c r="F19" s="4">
        <v>157</v>
      </c>
    </row>
    <row r="20" spans="1:6" ht="11.25" customHeight="1">
      <c r="A20" s="117"/>
      <c r="B20" s="114" t="s">
        <v>219</v>
      </c>
      <c r="C20" s="114"/>
      <c r="D20" s="114"/>
      <c r="E20" s="114"/>
      <c r="F20" s="4"/>
    </row>
    <row r="21" spans="1:6" ht="12.75">
      <c r="A21" s="117"/>
      <c r="B21" s="9" t="s">
        <v>25</v>
      </c>
      <c r="C21" s="6" t="s">
        <v>3</v>
      </c>
      <c r="D21" s="4">
        <v>109</v>
      </c>
      <c r="E21" s="85">
        <v>107.9</v>
      </c>
      <c r="F21" s="4">
        <v>109</v>
      </c>
    </row>
    <row r="22" spans="1:6" ht="12.75">
      <c r="A22" s="117"/>
      <c r="B22" s="9" t="s">
        <v>26</v>
      </c>
      <c r="C22" s="6" t="s">
        <v>3</v>
      </c>
      <c r="D22" s="4"/>
      <c r="E22" s="85"/>
      <c r="F22" s="4"/>
    </row>
    <row r="23" spans="1:6" ht="12.75">
      <c r="A23" s="117"/>
      <c r="B23" s="9" t="s">
        <v>20</v>
      </c>
      <c r="C23" s="6" t="s">
        <v>3</v>
      </c>
      <c r="D23" s="4"/>
      <c r="E23" s="85"/>
      <c r="F23" s="4"/>
    </row>
    <row r="24" spans="1:6" ht="12.75" customHeight="1">
      <c r="A24" s="117"/>
      <c r="B24" s="9" t="s">
        <v>27</v>
      </c>
      <c r="C24" s="6" t="s">
        <v>3</v>
      </c>
      <c r="D24" s="4"/>
      <c r="E24" s="85"/>
      <c r="F24" s="4"/>
    </row>
    <row r="25" spans="1:6" ht="12.75">
      <c r="A25" s="117"/>
      <c r="B25" s="9" t="s">
        <v>19</v>
      </c>
      <c r="C25" s="6" t="s">
        <v>3</v>
      </c>
      <c r="D25" s="4"/>
      <c r="E25" s="85"/>
      <c r="F25" s="4"/>
    </row>
    <row r="26" spans="1:6" ht="37.5" customHeight="1">
      <c r="A26" s="117"/>
      <c r="B26" s="9" t="s">
        <v>28</v>
      </c>
      <c r="C26" s="6" t="s">
        <v>3</v>
      </c>
      <c r="D26" s="4">
        <v>20</v>
      </c>
      <c r="E26" s="85">
        <v>133.3</v>
      </c>
      <c r="F26" s="4">
        <v>20</v>
      </c>
    </row>
    <row r="27" spans="1:6" ht="12.75">
      <c r="A27" s="117"/>
      <c r="B27" s="9" t="s">
        <v>29</v>
      </c>
      <c r="C27" s="6" t="s">
        <v>3</v>
      </c>
      <c r="D27" s="4"/>
      <c r="E27" s="85"/>
      <c r="F27" s="4"/>
    </row>
    <row r="28" spans="1:6" ht="12.75">
      <c r="A28" s="117"/>
      <c r="B28" s="9" t="s">
        <v>24</v>
      </c>
      <c r="C28" s="6" t="s">
        <v>3</v>
      </c>
      <c r="D28" s="4"/>
      <c r="E28" s="85"/>
      <c r="F28" s="4"/>
    </row>
    <row r="29" spans="1:6" ht="12.75">
      <c r="A29" s="117"/>
      <c r="B29" s="9" t="s">
        <v>30</v>
      </c>
      <c r="C29" s="6" t="s">
        <v>3</v>
      </c>
      <c r="D29" s="4">
        <v>4</v>
      </c>
      <c r="E29" s="85">
        <v>100</v>
      </c>
      <c r="F29" s="4">
        <v>4</v>
      </c>
    </row>
    <row r="30" spans="1:6" ht="25.5">
      <c r="A30" s="117"/>
      <c r="B30" s="9" t="s">
        <v>31</v>
      </c>
      <c r="C30" s="6" t="s">
        <v>3</v>
      </c>
      <c r="D30" s="4">
        <v>21</v>
      </c>
      <c r="E30" s="85">
        <v>95.5</v>
      </c>
      <c r="F30" s="4">
        <v>21</v>
      </c>
    </row>
    <row r="31" spans="1:6" ht="25.5">
      <c r="A31" s="117"/>
      <c r="B31" s="9" t="s">
        <v>32</v>
      </c>
      <c r="C31" s="6" t="s">
        <v>3</v>
      </c>
      <c r="D31" s="4">
        <v>3</v>
      </c>
      <c r="E31" s="85">
        <v>100</v>
      </c>
      <c r="F31" s="4">
        <v>3</v>
      </c>
    </row>
    <row r="32" spans="1:6" ht="32.25" customHeight="1">
      <c r="A32" s="6" t="s">
        <v>58</v>
      </c>
      <c r="B32" s="16" t="s">
        <v>192</v>
      </c>
      <c r="C32" s="6" t="s">
        <v>48</v>
      </c>
      <c r="D32" s="4">
        <v>0</v>
      </c>
      <c r="E32" s="85"/>
      <c r="F32" s="4">
        <v>0</v>
      </c>
    </row>
    <row r="33" spans="1:6" ht="25.5">
      <c r="A33" s="117" t="s">
        <v>56</v>
      </c>
      <c r="B33" s="5" t="s">
        <v>193</v>
      </c>
      <c r="C33" s="6" t="s">
        <v>47</v>
      </c>
      <c r="D33" s="4">
        <v>0</v>
      </c>
      <c r="E33" s="4">
        <v>0</v>
      </c>
      <c r="F33" s="4">
        <v>0</v>
      </c>
    </row>
    <row r="34" spans="1:6" ht="12.75">
      <c r="A34" s="117"/>
      <c r="B34" s="114" t="s">
        <v>203</v>
      </c>
      <c r="C34" s="114"/>
      <c r="D34" s="114"/>
      <c r="E34" s="114"/>
      <c r="F34" s="4"/>
    </row>
    <row r="35" spans="1:6" ht="12.75">
      <c r="A35" s="117"/>
      <c r="B35" s="5" t="s">
        <v>51</v>
      </c>
      <c r="C35" s="6" t="s">
        <v>47</v>
      </c>
      <c r="D35" s="4"/>
      <c r="E35" s="4"/>
      <c r="F35" s="4"/>
    </row>
    <row r="36" spans="1:6" ht="25.5">
      <c r="A36" s="117"/>
      <c r="B36" s="5" t="s">
        <v>253</v>
      </c>
      <c r="C36" s="6"/>
      <c r="D36" s="4"/>
      <c r="E36" s="4"/>
      <c r="F36" s="4"/>
    </row>
    <row r="37" spans="1:6" ht="12.75">
      <c r="A37" s="117"/>
      <c r="B37" s="5"/>
      <c r="C37" s="6"/>
      <c r="D37" s="4"/>
      <c r="E37" s="4"/>
      <c r="F37" s="4"/>
    </row>
    <row r="38" spans="1:6" ht="12.75">
      <c r="A38" s="117"/>
      <c r="B38" s="5"/>
      <c r="C38" s="6"/>
      <c r="D38" s="4"/>
      <c r="E38" s="4"/>
      <c r="F38" s="4"/>
    </row>
    <row r="39" spans="1:6" ht="12.75">
      <c r="A39" s="117"/>
      <c r="B39" s="5" t="s">
        <v>184</v>
      </c>
      <c r="C39" s="6" t="s">
        <v>47</v>
      </c>
      <c r="D39" s="4"/>
      <c r="E39" s="4"/>
      <c r="F39" s="4"/>
    </row>
    <row r="40" spans="1:6" ht="25.5">
      <c r="A40" s="117"/>
      <c r="B40" s="5" t="s">
        <v>253</v>
      </c>
      <c r="C40" s="6"/>
      <c r="D40" s="4"/>
      <c r="E40" s="4"/>
      <c r="F40" s="4"/>
    </row>
    <row r="41" spans="1:6" ht="12.75">
      <c r="A41" s="117"/>
      <c r="B41" s="5"/>
      <c r="C41" s="6"/>
      <c r="D41" s="4"/>
      <c r="E41" s="4"/>
      <c r="F41" s="4"/>
    </row>
    <row r="42" spans="1:6" ht="12.75">
      <c r="A42" s="117"/>
      <c r="B42" s="5"/>
      <c r="C42" s="6"/>
      <c r="D42" s="4"/>
      <c r="E42" s="4"/>
      <c r="F42" s="4"/>
    </row>
    <row r="43" spans="1:6" ht="12.75">
      <c r="A43" s="117"/>
      <c r="B43" s="130" t="s">
        <v>89</v>
      </c>
      <c r="C43" s="130"/>
      <c r="D43" s="130"/>
      <c r="E43" s="130"/>
      <c r="F43" s="4"/>
    </row>
    <row r="44" spans="1:6" ht="12.75">
      <c r="A44" s="117"/>
      <c r="B44" s="2" t="s">
        <v>25</v>
      </c>
      <c r="C44" s="6" t="s">
        <v>47</v>
      </c>
      <c r="D44" s="4"/>
      <c r="E44" s="4"/>
      <c r="F44" s="4"/>
    </row>
    <row r="45" spans="1:6" ht="12.75">
      <c r="A45" s="117"/>
      <c r="B45" s="2" t="s">
        <v>26</v>
      </c>
      <c r="C45" s="6" t="s">
        <v>47</v>
      </c>
      <c r="D45" s="4"/>
      <c r="E45" s="4"/>
      <c r="F45" s="4"/>
    </row>
    <row r="46" spans="1:6" ht="12.75">
      <c r="A46" s="117"/>
      <c r="B46" s="2" t="s">
        <v>20</v>
      </c>
      <c r="C46" s="6" t="s">
        <v>47</v>
      </c>
      <c r="D46" s="4"/>
      <c r="E46" s="4"/>
      <c r="F46" s="4"/>
    </row>
    <row r="47" spans="1:6" ht="12.75" customHeight="1">
      <c r="A47" s="117"/>
      <c r="B47" s="2" t="s">
        <v>27</v>
      </c>
      <c r="C47" s="6" t="s">
        <v>47</v>
      </c>
      <c r="D47" s="4"/>
      <c r="E47" s="4"/>
      <c r="F47" s="4"/>
    </row>
    <row r="48" spans="1:6" ht="12.75">
      <c r="A48" s="117"/>
      <c r="B48" s="2" t="s">
        <v>19</v>
      </c>
      <c r="C48" s="6" t="s">
        <v>47</v>
      </c>
      <c r="D48" s="4"/>
      <c r="E48" s="4"/>
      <c r="F48" s="4"/>
    </row>
    <row r="49" spans="1:6" ht="36" customHeight="1">
      <c r="A49" s="117"/>
      <c r="B49" s="2" t="s">
        <v>28</v>
      </c>
      <c r="C49" s="6" t="s">
        <v>47</v>
      </c>
      <c r="D49" s="4"/>
      <c r="E49" s="4"/>
      <c r="F49" s="4"/>
    </row>
    <row r="50" spans="1:6" ht="11.25" customHeight="1">
      <c r="A50" s="117"/>
      <c r="B50" s="2" t="s">
        <v>29</v>
      </c>
      <c r="C50" s="6" t="s">
        <v>47</v>
      </c>
      <c r="D50" s="4"/>
      <c r="E50" s="4"/>
      <c r="F50" s="4"/>
    </row>
    <row r="51" spans="1:6" ht="12.75">
      <c r="A51" s="117"/>
      <c r="B51" s="2" t="s">
        <v>24</v>
      </c>
      <c r="C51" s="6" t="s">
        <v>47</v>
      </c>
      <c r="D51" s="4"/>
      <c r="E51" s="4"/>
      <c r="F51" s="4"/>
    </row>
    <row r="52" spans="1:6" ht="12.75">
      <c r="A52" s="117"/>
      <c r="B52" s="2" t="s">
        <v>30</v>
      </c>
      <c r="C52" s="6" t="s">
        <v>47</v>
      </c>
      <c r="D52" s="4"/>
      <c r="E52" s="4"/>
      <c r="F52" s="4"/>
    </row>
    <row r="53" spans="1:6" ht="25.5">
      <c r="A53" s="117"/>
      <c r="B53" s="2" t="s">
        <v>31</v>
      </c>
      <c r="C53" s="6" t="s">
        <v>47</v>
      </c>
      <c r="D53" s="4"/>
      <c r="E53" s="4"/>
      <c r="F53" s="4"/>
    </row>
    <row r="54" spans="1:6" ht="24" customHeight="1">
      <c r="A54" s="117"/>
      <c r="B54" s="2" t="s">
        <v>32</v>
      </c>
      <c r="C54" s="6" t="s">
        <v>47</v>
      </c>
      <c r="D54" s="4"/>
      <c r="E54" s="4"/>
      <c r="F54" s="4"/>
    </row>
    <row r="55" spans="1:6" ht="25.5">
      <c r="A55" s="117" t="s">
        <v>59</v>
      </c>
      <c r="B55" s="5" t="s">
        <v>194</v>
      </c>
      <c r="C55" s="3" t="s">
        <v>17</v>
      </c>
      <c r="D55" s="84">
        <v>24533.58</v>
      </c>
      <c r="E55" s="85">
        <v>116.3</v>
      </c>
      <c r="F55" s="84">
        <v>24533.58</v>
      </c>
    </row>
    <row r="56" spans="1:6" ht="12.75">
      <c r="A56" s="117"/>
      <c r="B56" s="114" t="s">
        <v>86</v>
      </c>
      <c r="C56" s="114"/>
      <c r="D56" s="114"/>
      <c r="E56" s="114"/>
      <c r="F56" s="4"/>
    </row>
    <row r="57" spans="1:6" ht="12.75">
      <c r="A57" s="117"/>
      <c r="B57" s="9" t="s">
        <v>25</v>
      </c>
      <c r="C57" s="3" t="s">
        <v>17</v>
      </c>
      <c r="D57" s="4">
        <v>32182</v>
      </c>
      <c r="E57" s="85">
        <v>116.9</v>
      </c>
      <c r="F57" s="4">
        <v>32500</v>
      </c>
    </row>
    <row r="58" spans="1:6" ht="12.75">
      <c r="A58" s="117"/>
      <c r="B58" s="9" t="s">
        <v>26</v>
      </c>
      <c r="C58" s="3" t="s">
        <v>17</v>
      </c>
      <c r="D58" s="4"/>
      <c r="E58" s="85"/>
      <c r="F58" s="4"/>
    </row>
    <row r="59" spans="1:6" ht="12.75">
      <c r="A59" s="117"/>
      <c r="B59" s="9" t="s">
        <v>20</v>
      </c>
      <c r="C59" s="3" t="s">
        <v>17</v>
      </c>
      <c r="D59" s="4"/>
      <c r="E59" s="85"/>
      <c r="F59" s="4"/>
    </row>
    <row r="60" spans="1:6" ht="12.75" customHeight="1">
      <c r="A60" s="117"/>
      <c r="B60" s="9" t="s">
        <v>27</v>
      </c>
      <c r="C60" s="3" t="s">
        <v>17</v>
      </c>
      <c r="D60" s="4"/>
      <c r="E60" s="85"/>
      <c r="F60" s="4"/>
    </row>
    <row r="61" spans="1:6" ht="12.75">
      <c r="A61" s="117"/>
      <c r="B61" s="9" t="s">
        <v>19</v>
      </c>
      <c r="C61" s="3" t="s">
        <v>17</v>
      </c>
      <c r="D61" s="4"/>
      <c r="E61" s="85"/>
      <c r="F61" s="4"/>
    </row>
    <row r="62" spans="1:6" ht="36.75" customHeight="1">
      <c r="A62" s="117"/>
      <c r="B62" s="9" t="s">
        <v>28</v>
      </c>
      <c r="C62" s="3" t="s">
        <v>17</v>
      </c>
      <c r="D62" s="4"/>
      <c r="E62" s="85"/>
      <c r="F62" s="4"/>
    </row>
    <row r="63" spans="1:6" ht="12.75">
      <c r="A63" s="117"/>
      <c r="B63" s="9" t="s">
        <v>29</v>
      </c>
      <c r="C63" s="3" t="s">
        <v>17</v>
      </c>
      <c r="D63" s="4"/>
      <c r="E63" s="85"/>
      <c r="F63" s="4"/>
    </row>
    <row r="64" spans="1:6" ht="12.75">
      <c r="A64" s="117"/>
      <c r="B64" s="9" t="s">
        <v>24</v>
      </c>
      <c r="C64" s="3" t="s">
        <v>17</v>
      </c>
      <c r="D64" s="4"/>
      <c r="E64" s="85"/>
      <c r="F64" s="4"/>
    </row>
    <row r="65" spans="1:6" ht="12.75">
      <c r="A65" s="117"/>
      <c r="B65" s="9" t="s">
        <v>30</v>
      </c>
      <c r="C65" s="3" t="s">
        <v>17</v>
      </c>
      <c r="D65" s="4"/>
      <c r="E65" s="85"/>
      <c r="F65" s="4"/>
    </row>
    <row r="66" spans="1:6" ht="25.5">
      <c r="A66" s="117"/>
      <c r="B66" s="9" t="s">
        <v>31</v>
      </c>
      <c r="C66" s="3" t="s">
        <v>17</v>
      </c>
      <c r="D66" s="80">
        <v>18288</v>
      </c>
      <c r="E66" s="85">
        <v>102.7</v>
      </c>
      <c r="F66" s="4">
        <v>18500</v>
      </c>
    </row>
    <row r="67" spans="1:6" ht="25.5">
      <c r="A67" s="117"/>
      <c r="B67" s="9" t="s">
        <v>32</v>
      </c>
      <c r="C67" s="3" t="s">
        <v>17</v>
      </c>
      <c r="D67" s="4">
        <v>29126.34</v>
      </c>
      <c r="E67" s="85">
        <v>119.8</v>
      </c>
      <c r="F67" s="4">
        <v>29998.8</v>
      </c>
    </row>
    <row r="68" spans="1:6" ht="15.75" customHeight="1">
      <c r="A68" s="116" t="s">
        <v>214</v>
      </c>
      <c r="B68" s="116"/>
      <c r="C68" s="116"/>
      <c r="D68" s="116"/>
      <c r="E68" s="116"/>
      <c r="F68" s="116"/>
    </row>
    <row r="69" spans="1:6" ht="66.75" customHeight="1">
      <c r="A69" s="6" t="s">
        <v>52</v>
      </c>
      <c r="B69" s="5" t="s">
        <v>94</v>
      </c>
      <c r="C69" s="3" t="s">
        <v>60</v>
      </c>
      <c r="D69" s="4">
        <v>89513.3</v>
      </c>
      <c r="E69" s="4">
        <v>206</v>
      </c>
      <c r="F69" s="4">
        <f>D69*2</f>
        <v>179026.6</v>
      </c>
    </row>
    <row r="70" spans="1:6" ht="37.5" customHeight="1">
      <c r="A70" s="6" t="s">
        <v>61</v>
      </c>
      <c r="B70" s="73" t="s">
        <v>185</v>
      </c>
      <c r="C70" s="6" t="s">
        <v>88</v>
      </c>
      <c r="D70" s="4"/>
      <c r="E70" s="4"/>
      <c r="F70" s="4"/>
    </row>
    <row r="71" spans="1:6" ht="21.75" customHeight="1">
      <c r="A71" s="6"/>
      <c r="B71" s="73" t="s">
        <v>255</v>
      </c>
      <c r="C71" s="6" t="s">
        <v>256</v>
      </c>
      <c r="D71" s="4">
        <v>2.25</v>
      </c>
      <c r="E71" s="85">
        <v>158.5</v>
      </c>
      <c r="F71" s="4">
        <f>D71*2</f>
        <v>4.5</v>
      </c>
    </row>
    <row r="72" spans="1:6" ht="19.5" customHeight="1">
      <c r="A72" s="6"/>
      <c r="B72" s="73" t="s">
        <v>257</v>
      </c>
      <c r="C72" s="6" t="s">
        <v>88</v>
      </c>
      <c r="D72" s="4">
        <v>34.6</v>
      </c>
      <c r="E72" s="85">
        <v>138.4</v>
      </c>
      <c r="F72" s="4">
        <f>D72*2</f>
        <v>69.2</v>
      </c>
    </row>
    <row r="73" spans="1:6" ht="21.75" customHeight="1" hidden="1">
      <c r="A73" s="6"/>
      <c r="B73" s="73"/>
      <c r="C73" s="6"/>
      <c r="D73" s="4"/>
      <c r="E73" s="4"/>
      <c r="F73" s="4"/>
    </row>
    <row r="74" spans="1:6" ht="20.25" customHeight="1" hidden="1">
      <c r="A74" s="6"/>
      <c r="B74" s="73"/>
      <c r="C74" s="6"/>
      <c r="D74" s="4"/>
      <c r="E74" s="4"/>
      <c r="F74" s="4"/>
    </row>
    <row r="75" spans="1:6" ht="23.25" customHeight="1" hidden="1">
      <c r="A75" s="6"/>
      <c r="B75" s="73"/>
      <c r="C75" s="6"/>
      <c r="D75" s="4"/>
      <c r="E75" s="4"/>
      <c r="F75" s="4"/>
    </row>
    <row r="76" spans="1:6" ht="23.25" customHeight="1" hidden="1">
      <c r="A76" s="6"/>
      <c r="B76" s="73"/>
      <c r="C76" s="6"/>
      <c r="D76" s="4"/>
      <c r="E76" s="4"/>
      <c r="F76" s="4"/>
    </row>
    <row r="77" spans="1:6" s="72" customFormat="1" ht="14.25" customHeight="1">
      <c r="A77" s="116" t="s">
        <v>195</v>
      </c>
      <c r="B77" s="116"/>
      <c r="C77" s="116"/>
      <c r="D77" s="116"/>
      <c r="E77" s="116"/>
      <c r="F77" s="116"/>
    </row>
    <row r="78" spans="1:6" ht="25.5">
      <c r="A78" s="117" t="s">
        <v>62</v>
      </c>
      <c r="B78" s="73" t="s">
        <v>95</v>
      </c>
      <c r="C78" s="3" t="s">
        <v>60</v>
      </c>
      <c r="D78" s="4">
        <f>D80+D81</f>
        <v>58249</v>
      </c>
      <c r="E78" s="4">
        <f>(E80+E81)/2</f>
        <v>291.5</v>
      </c>
      <c r="F78" s="4">
        <f>D78*2</f>
        <v>116498</v>
      </c>
    </row>
    <row r="79" spans="1:6" ht="12.75">
      <c r="A79" s="117"/>
      <c r="B79" s="126" t="s">
        <v>87</v>
      </c>
      <c r="C79" s="126"/>
      <c r="D79" s="126"/>
      <c r="E79" s="126"/>
      <c r="F79" s="4"/>
    </row>
    <row r="80" spans="1:6" ht="12.75">
      <c r="A80" s="117"/>
      <c r="B80" s="7" t="s">
        <v>6</v>
      </c>
      <c r="C80" s="3" t="s">
        <v>60</v>
      </c>
      <c r="D80" s="4">
        <v>8897</v>
      </c>
      <c r="E80" s="4">
        <v>426</v>
      </c>
      <c r="F80" s="4">
        <f aca="true" t="shared" si="0" ref="F80:F87">D80*2</f>
        <v>17794</v>
      </c>
    </row>
    <row r="81" spans="1:6" ht="12.75">
      <c r="A81" s="117"/>
      <c r="B81" s="7" t="s">
        <v>7</v>
      </c>
      <c r="C81" s="3" t="s">
        <v>60</v>
      </c>
      <c r="D81" s="4">
        <v>49352</v>
      </c>
      <c r="E81" s="4">
        <v>157</v>
      </c>
      <c r="F81" s="4">
        <f t="shared" si="0"/>
        <v>98704</v>
      </c>
    </row>
    <row r="82" spans="1:6" s="69" customFormat="1" ht="27" customHeight="1">
      <c r="A82" s="125" t="s">
        <v>63</v>
      </c>
      <c r="B82" s="73" t="s">
        <v>8</v>
      </c>
      <c r="C82" s="73"/>
      <c r="D82" s="73"/>
      <c r="E82" s="73"/>
      <c r="F82" s="4"/>
    </row>
    <row r="83" spans="1:6" s="69" customFormat="1" ht="12" customHeight="1">
      <c r="A83" s="125"/>
      <c r="B83" s="70" t="s">
        <v>9</v>
      </c>
      <c r="C83" s="71" t="s">
        <v>88</v>
      </c>
      <c r="D83" s="70"/>
      <c r="E83" s="70"/>
      <c r="F83" s="4"/>
    </row>
    <row r="84" spans="1:6" s="69" customFormat="1" ht="12.75">
      <c r="A84" s="125"/>
      <c r="B84" s="70" t="s">
        <v>10</v>
      </c>
      <c r="C84" s="71" t="s">
        <v>88</v>
      </c>
      <c r="D84" s="70"/>
      <c r="E84" s="70"/>
      <c r="F84" s="4"/>
    </row>
    <row r="85" spans="1:6" s="69" customFormat="1" ht="12" customHeight="1">
      <c r="A85" s="125"/>
      <c r="B85" s="70" t="s">
        <v>14</v>
      </c>
      <c r="C85" s="71" t="s">
        <v>88</v>
      </c>
      <c r="D85" s="70"/>
      <c r="E85" s="70"/>
      <c r="F85" s="4"/>
    </row>
    <row r="86" spans="1:6" s="69" customFormat="1" ht="11.25" customHeight="1">
      <c r="A86" s="125"/>
      <c r="B86" s="70" t="s">
        <v>13</v>
      </c>
      <c r="C86" s="71" t="s">
        <v>88</v>
      </c>
      <c r="D86" s="70">
        <f>D72</f>
        <v>34.6</v>
      </c>
      <c r="E86" s="102">
        <f>E72</f>
        <v>138.4</v>
      </c>
      <c r="F86" s="4">
        <f t="shared" si="0"/>
        <v>69.2</v>
      </c>
    </row>
    <row r="87" spans="1:6" s="69" customFormat="1" ht="10.5" customHeight="1">
      <c r="A87" s="125"/>
      <c r="B87" s="70" t="s">
        <v>11</v>
      </c>
      <c r="C87" s="71" t="s">
        <v>16</v>
      </c>
      <c r="D87" s="70">
        <f>D71</f>
        <v>2.25</v>
      </c>
      <c r="E87" s="102">
        <f>E71</f>
        <v>158.5</v>
      </c>
      <c r="F87" s="4">
        <f t="shared" si="0"/>
        <v>4.5</v>
      </c>
    </row>
    <row r="88" spans="1:6" s="69" customFormat="1" ht="12" customHeight="1">
      <c r="A88" s="125"/>
      <c r="B88" s="70" t="s">
        <v>12</v>
      </c>
      <c r="C88" s="71" t="s">
        <v>15</v>
      </c>
      <c r="D88" s="70"/>
      <c r="E88" s="70"/>
      <c r="F88" s="70"/>
    </row>
    <row r="89" spans="1:6" ht="15.75" customHeight="1">
      <c r="A89" s="116" t="s">
        <v>215</v>
      </c>
      <c r="B89" s="116"/>
      <c r="C89" s="116"/>
      <c r="D89" s="116"/>
      <c r="E89" s="116"/>
      <c r="F89" s="116"/>
    </row>
    <row r="90" spans="1:6" ht="12.75">
      <c r="A90" s="6" t="s">
        <v>187</v>
      </c>
      <c r="B90" s="105" t="s">
        <v>66</v>
      </c>
      <c r="C90" s="3" t="s">
        <v>18</v>
      </c>
      <c r="D90" s="4"/>
      <c r="E90" s="4"/>
      <c r="F90" s="4"/>
    </row>
    <row r="91" spans="1:6" ht="12.75">
      <c r="A91" s="6" t="s">
        <v>53</v>
      </c>
      <c r="B91" s="16" t="s">
        <v>67</v>
      </c>
      <c r="C91" s="3" t="s">
        <v>18</v>
      </c>
      <c r="D91" s="4"/>
      <c r="E91" s="4"/>
      <c r="F91" s="4"/>
    </row>
    <row r="92" spans="1:6" ht="12.75">
      <c r="A92" s="6" t="s">
        <v>65</v>
      </c>
      <c r="B92" s="16" t="s">
        <v>68</v>
      </c>
      <c r="C92" s="3" t="s">
        <v>18</v>
      </c>
      <c r="D92" s="4">
        <v>3441.1</v>
      </c>
      <c r="E92" s="4">
        <v>233.7</v>
      </c>
      <c r="F92" s="4">
        <f>D92*2</f>
        <v>6882.2</v>
      </c>
    </row>
    <row r="93" spans="1:6" ht="18.75" customHeight="1">
      <c r="A93" s="116" t="s">
        <v>216</v>
      </c>
      <c r="B93" s="116"/>
      <c r="C93" s="116"/>
      <c r="D93" s="116"/>
      <c r="E93" s="116"/>
      <c r="F93" s="116"/>
    </row>
    <row r="94" spans="1:6" ht="12.75">
      <c r="A94" s="117" t="s">
        <v>54</v>
      </c>
      <c r="B94" s="16" t="s">
        <v>196</v>
      </c>
      <c r="C94" s="3" t="s">
        <v>64</v>
      </c>
      <c r="D94" s="4">
        <f>D96</f>
        <v>48315</v>
      </c>
      <c r="E94" s="4">
        <f>E96</f>
        <v>31.6</v>
      </c>
      <c r="F94" s="4">
        <v>48315</v>
      </c>
    </row>
    <row r="95" spans="1:6" ht="12.75">
      <c r="A95" s="117"/>
      <c r="B95" s="114" t="s">
        <v>89</v>
      </c>
      <c r="C95" s="114"/>
      <c r="D95" s="114"/>
      <c r="E95" s="114"/>
      <c r="F95" s="4"/>
    </row>
    <row r="96" spans="1:6" ht="12.75">
      <c r="A96" s="117"/>
      <c r="B96" s="17" t="s">
        <v>25</v>
      </c>
      <c r="C96" s="3" t="s">
        <v>18</v>
      </c>
      <c r="D96" s="4">
        <v>48315</v>
      </c>
      <c r="E96" s="4">
        <v>31.6</v>
      </c>
      <c r="F96" s="4">
        <v>48315</v>
      </c>
    </row>
    <row r="97" spans="1:6" ht="12.75">
      <c r="A97" s="117"/>
      <c r="B97" s="17" t="s">
        <v>26</v>
      </c>
      <c r="C97" s="3" t="s">
        <v>18</v>
      </c>
      <c r="D97" s="4"/>
      <c r="E97" s="4"/>
      <c r="F97" s="4"/>
    </row>
    <row r="98" spans="1:6" ht="12.75">
      <c r="A98" s="117"/>
      <c r="B98" s="17" t="s">
        <v>20</v>
      </c>
      <c r="C98" s="3" t="s">
        <v>18</v>
      </c>
      <c r="D98" s="4"/>
      <c r="E98" s="4"/>
      <c r="F98" s="4"/>
    </row>
    <row r="99" spans="1:6" ht="25.5" customHeight="1">
      <c r="A99" s="117"/>
      <c r="B99" s="17" t="s">
        <v>27</v>
      </c>
      <c r="C99" s="3" t="s">
        <v>18</v>
      </c>
      <c r="D99" s="4"/>
      <c r="E99" s="4"/>
      <c r="F99" s="4"/>
    </row>
    <row r="100" spans="1:6" ht="12.75">
      <c r="A100" s="117"/>
      <c r="B100" s="17" t="s">
        <v>19</v>
      </c>
      <c r="C100" s="3" t="s">
        <v>18</v>
      </c>
      <c r="D100" s="4"/>
      <c r="E100" s="4"/>
      <c r="F100" s="4"/>
    </row>
    <row r="101" spans="1:6" ht="37.5" customHeight="1">
      <c r="A101" s="117"/>
      <c r="B101" s="17" t="s">
        <v>28</v>
      </c>
      <c r="C101" s="3" t="s">
        <v>18</v>
      </c>
      <c r="D101" s="4"/>
      <c r="E101" s="4"/>
      <c r="F101" s="4"/>
    </row>
    <row r="102" spans="1:6" ht="12.75">
      <c r="A102" s="117"/>
      <c r="B102" s="17" t="s">
        <v>29</v>
      </c>
      <c r="C102" s="3" t="s">
        <v>18</v>
      </c>
      <c r="D102" s="4"/>
      <c r="E102" s="4"/>
      <c r="F102" s="4"/>
    </row>
    <row r="103" spans="1:6" ht="12.75">
      <c r="A103" s="117"/>
      <c r="B103" s="9" t="s">
        <v>24</v>
      </c>
      <c r="C103" s="3" t="s">
        <v>18</v>
      </c>
      <c r="D103" s="4"/>
      <c r="E103" s="4"/>
      <c r="F103" s="4"/>
    </row>
    <row r="104" spans="1:6" ht="12.75">
      <c r="A104" s="117"/>
      <c r="B104" s="9" t="s">
        <v>30</v>
      </c>
      <c r="C104" s="3" t="s">
        <v>18</v>
      </c>
      <c r="D104" s="4"/>
      <c r="E104" s="4"/>
      <c r="F104" s="4"/>
    </row>
    <row r="105" spans="1:6" ht="25.5">
      <c r="A105" s="117"/>
      <c r="B105" s="9" t="s">
        <v>31</v>
      </c>
      <c r="C105" s="3" t="s">
        <v>18</v>
      </c>
      <c r="D105" s="4"/>
      <c r="E105" s="4"/>
      <c r="F105" s="4"/>
    </row>
    <row r="106" spans="1:6" ht="25.5">
      <c r="A106" s="117"/>
      <c r="B106" s="9" t="s">
        <v>32</v>
      </c>
      <c r="C106" s="3" t="s">
        <v>18</v>
      </c>
      <c r="D106" s="4"/>
      <c r="E106" s="4"/>
      <c r="F106" s="4"/>
    </row>
    <row r="107" spans="1:6" ht="24" customHeight="1">
      <c r="A107" s="117" t="s">
        <v>55</v>
      </c>
      <c r="B107" s="5" t="s">
        <v>204</v>
      </c>
      <c r="C107" s="3" t="s">
        <v>18</v>
      </c>
      <c r="D107" s="4">
        <v>48315</v>
      </c>
      <c r="E107" s="4">
        <v>31.6</v>
      </c>
      <c r="F107" s="4">
        <v>48315</v>
      </c>
    </row>
    <row r="108" spans="1:6" ht="12.75">
      <c r="A108" s="117"/>
      <c r="B108" s="114" t="s">
        <v>86</v>
      </c>
      <c r="C108" s="114"/>
      <c r="D108" s="114"/>
      <c r="E108" s="114"/>
      <c r="F108" s="4"/>
    </row>
    <row r="109" spans="1:6" ht="12.75">
      <c r="A109" s="117"/>
      <c r="B109" s="5" t="s">
        <v>155</v>
      </c>
      <c r="C109" s="3" t="s">
        <v>18</v>
      </c>
      <c r="D109" s="4"/>
      <c r="E109" s="4"/>
      <c r="F109" s="4"/>
    </row>
    <row r="110" spans="1:6" ht="12" customHeight="1">
      <c r="A110" s="117"/>
      <c r="B110" s="5" t="s">
        <v>156</v>
      </c>
      <c r="C110" s="3" t="s">
        <v>18</v>
      </c>
      <c r="D110" s="4"/>
      <c r="E110" s="4"/>
      <c r="F110" s="4"/>
    </row>
    <row r="111" spans="1:6" ht="12" customHeight="1">
      <c r="A111" s="117"/>
      <c r="B111" s="5" t="s">
        <v>157</v>
      </c>
      <c r="C111" s="3" t="s">
        <v>18</v>
      </c>
      <c r="D111" s="4"/>
      <c r="E111" s="4"/>
      <c r="F111" s="4"/>
    </row>
    <row r="112" spans="1:6" ht="11.25" customHeight="1">
      <c r="A112" s="117"/>
      <c r="B112" s="5" t="s">
        <v>202</v>
      </c>
      <c r="C112" s="3" t="s">
        <v>18</v>
      </c>
      <c r="D112" s="4">
        <v>48315</v>
      </c>
      <c r="E112" s="4">
        <v>31.6</v>
      </c>
      <c r="F112" s="4">
        <v>48315</v>
      </c>
    </row>
    <row r="113" spans="1:6" ht="12" customHeight="1">
      <c r="A113" s="117"/>
      <c r="B113" s="5" t="s">
        <v>158</v>
      </c>
      <c r="C113" s="3" t="s">
        <v>18</v>
      </c>
      <c r="D113" s="4"/>
      <c r="E113" s="4"/>
      <c r="F113" s="4"/>
    </row>
    <row r="114" spans="1:6" ht="12" customHeight="1">
      <c r="A114" s="77" t="s">
        <v>69</v>
      </c>
      <c r="B114" s="5" t="s">
        <v>154</v>
      </c>
      <c r="C114" s="3" t="s">
        <v>18</v>
      </c>
      <c r="D114" s="4"/>
      <c r="E114" s="4"/>
      <c r="F114" s="4"/>
    </row>
    <row r="115" spans="1:6" ht="21" customHeight="1">
      <c r="A115" s="77" t="s">
        <v>152</v>
      </c>
      <c r="B115" s="4" t="s">
        <v>40</v>
      </c>
      <c r="C115" s="6" t="s">
        <v>35</v>
      </c>
      <c r="D115" s="4"/>
      <c r="E115" s="4"/>
      <c r="F115" s="4"/>
    </row>
    <row r="116" spans="1:6" ht="13.5" customHeight="1">
      <c r="A116" s="6" t="s">
        <v>198</v>
      </c>
      <c r="B116" s="5" t="s">
        <v>41</v>
      </c>
      <c r="C116" s="6" t="s">
        <v>201</v>
      </c>
      <c r="D116" s="4"/>
      <c r="E116" s="4"/>
      <c r="F116" s="4"/>
    </row>
    <row r="117" spans="1:6" ht="15.75" customHeight="1">
      <c r="A117" s="120" t="s">
        <v>217</v>
      </c>
      <c r="B117" s="120"/>
      <c r="C117" s="120"/>
      <c r="D117" s="120"/>
      <c r="E117" s="120"/>
      <c r="F117" s="120"/>
    </row>
    <row r="118" spans="1:6" ht="32.25" customHeight="1">
      <c r="A118" s="117" t="s">
        <v>233</v>
      </c>
      <c r="B118" s="5" t="s">
        <v>221</v>
      </c>
      <c r="C118" s="3" t="s">
        <v>18</v>
      </c>
      <c r="D118" s="4"/>
      <c r="E118" s="4"/>
      <c r="F118" s="4"/>
    </row>
    <row r="119" spans="1:6" ht="12.75">
      <c r="A119" s="117"/>
      <c r="B119" s="114" t="s">
        <v>199</v>
      </c>
      <c r="C119" s="114"/>
      <c r="D119" s="114"/>
      <c r="E119" s="114"/>
      <c r="F119" s="4"/>
    </row>
    <row r="120" spans="1:6" ht="12.75">
      <c r="A120" s="117"/>
      <c r="B120" s="5" t="s">
        <v>20</v>
      </c>
      <c r="C120" s="3" t="s">
        <v>18</v>
      </c>
      <c r="D120" s="4"/>
      <c r="E120" s="4"/>
      <c r="F120" s="4"/>
    </row>
    <row r="121" spans="1:6" ht="12.75">
      <c r="A121" s="117"/>
      <c r="B121" s="5" t="s">
        <v>21</v>
      </c>
      <c r="C121" s="3" t="s">
        <v>18</v>
      </c>
      <c r="D121" s="4"/>
      <c r="E121" s="4"/>
      <c r="F121" s="4"/>
    </row>
    <row r="122" spans="1:6" ht="12.75">
      <c r="A122" s="117"/>
      <c r="B122" s="5" t="s">
        <v>19</v>
      </c>
      <c r="C122" s="3" t="s">
        <v>18</v>
      </c>
      <c r="D122" s="4"/>
      <c r="E122" s="4"/>
      <c r="F122" s="4"/>
    </row>
    <row r="123" spans="1:6" ht="12.75">
      <c r="A123" s="119" t="s">
        <v>234</v>
      </c>
      <c r="B123" s="118" t="s">
        <v>80</v>
      </c>
      <c r="C123" s="118"/>
      <c r="D123" s="118"/>
      <c r="E123" s="118"/>
      <c r="F123" s="4"/>
    </row>
    <row r="124" spans="1:6" ht="12.75">
      <c r="A124" s="119"/>
      <c r="B124" s="5" t="s">
        <v>223</v>
      </c>
      <c r="C124" s="3" t="s">
        <v>81</v>
      </c>
      <c r="D124" s="84">
        <f>8.1+3.3</f>
        <v>11.399999999999999</v>
      </c>
      <c r="E124" s="106">
        <v>91.1</v>
      </c>
      <c r="F124" s="84">
        <f>8.1+3.3</f>
        <v>11.399999999999999</v>
      </c>
    </row>
    <row r="125" spans="1:6" ht="12.75">
      <c r="A125" s="119"/>
      <c r="B125" s="5" t="s">
        <v>222</v>
      </c>
      <c r="C125" s="3" t="s">
        <v>81</v>
      </c>
      <c r="D125" s="84">
        <f>5.9+86.7</f>
        <v>92.60000000000001</v>
      </c>
      <c r="E125" s="106">
        <v>131.2</v>
      </c>
      <c r="F125" s="84">
        <f>5.9+86.7</f>
        <v>92.60000000000001</v>
      </c>
    </row>
    <row r="126" spans="1:6" ht="12.75" customHeight="1">
      <c r="A126" s="119"/>
      <c r="B126" s="5" t="s">
        <v>247</v>
      </c>
      <c r="C126" s="3" t="s">
        <v>81</v>
      </c>
      <c r="D126" s="4"/>
      <c r="E126" s="4"/>
      <c r="F126" s="4"/>
    </row>
    <row r="127" spans="1:6" ht="34.5" customHeight="1">
      <c r="A127" s="120" t="s">
        <v>206</v>
      </c>
      <c r="B127" s="120"/>
      <c r="C127" s="120"/>
      <c r="D127" s="120"/>
      <c r="E127" s="120"/>
      <c r="F127" s="120"/>
    </row>
    <row r="128" spans="1:6" ht="15" customHeight="1">
      <c r="A128" s="117" t="s">
        <v>70</v>
      </c>
      <c r="B128" s="74" t="s">
        <v>230</v>
      </c>
      <c r="C128" s="3" t="s">
        <v>18</v>
      </c>
      <c r="D128" s="84">
        <f>D130+D138+D144</f>
        <v>13526.449999999999</v>
      </c>
      <c r="E128" s="4">
        <v>95.4</v>
      </c>
      <c r="F128" s="84">
        <f>F130+F138+F144</f>
        <v>30037.749999999996</v>
      </c>
    </row>
    <row r="129" spans="1:6" ht="12.75">
      <c r="A129" s="122"/>
      <c r="B129" s="114" t="s">
        <v>86</v>
      </c>
      <c r="C129" s="114"/>
      <c r="D129" s="114"/>
      <c r="E129" s="114"/>
      <c r="F129" s="84"/>
    </row>
    <row r="130" spans="1:6" ht="12.75">
      <c r="A130" s="122"/>
      <c r="B130" s="74" t="s">
        <v>209</v>
      </c>
      <c r="C130" s="3" t="s">
        <v>18</v>
      </c>
      <c r="D130" s="84">
        <f>SUM(D132:D137)</f>
        <v>3706.55</v>
      </c>
      <c r="E130" s="4">
        <v>131.9</v>
      </c>
      <c r="F130" s="84">
        <f>SUM(F132:F137)</f>
        <v>10442.079999999998</v>
      </c>
    </row>
    <row r="131" spans="1:6" ht="12.75">
      <c r="A131" s="122"/>
      <c r="B131" s="5" t="s">
        <v>86</v>
      </c>
      <c r="C131" s="3"/>
      <c r="D131" s="4"/>
      <c r="E131" s="4"/>
      <c r="F131" s="84"/>
    </row>
    <row r="132" spans="1:6" ht="12.75">
      <c r="A132" s="122"/>
      <c r="B132" s="5" t="s">
        <v>229</v>
      </c>
      <c r="C132" s="3" t="s">
        <v>18</v>
      </c>
      <c r="D132" s="84">
        <v>367.51</v>
      </c>
      <c r="E132" s="4">
        <v>116.3</v>
      </c>
      <c r="F132" s="84">
        <v>739.2</v>
      </c>
    </row>
    <row r="133" spans="1:6" ht="15" customHeight="1">
      <c r="A133" s="122"/>
      <c r="B133" s="5" t="s">
        <v>306</v>
      </c>
      <c r="C133" s="3" t="s">
        <v>18</v>
      </c>
      <c r="D133" s="84">
        <v>379.77</v>
      </c>
      <c r="E133" s="4">
        <v>99.4</v>
      </c>
      <c r="F133" s="84">
        <v>751</v>
      </c>
    </row>
    <row r="134" spans="1:6" ht="15" customHeight="1">
      <c r="A134" s="122"/>
      <c r="B134" s="5" t="s">
        <v>307</v>
      </c>
      <c r="C134" s="3" t="s">
        <v>18</v>
      </c>
      <c r="D134" s="84">
        <v>16.11</v>
      </c>
      <c r="E134" s="4"/>
      <c r="F134" s="84">
        <v>16.1</v>
      </c>
    </row>
    <row r="135" spans="1:6" ht="12.75">
      <c r="A135" s="122"/>
      <c r="B135" s="5" t="s">
        <v>22</v>
      </c>
      <c r="C135" s="3" t="s">
        <v>18</v>
      </c>
      <c r="D135" s="84">
        <v>2941.13</v>
      </c>
      <c r="E135" s="4">
        <v>139.5</v>
      </c>
      <c r="F135" s="84">
        <v>8932.5</v>
      </c>
    </row>
    <row r="136" spans="1:6" ht="13.5" customHeight="1">
      <c r="A136" s="122"/>
      <c r="B136" s="5" t="s">
        <v>210</v>
      </c>
      <c r="C136" s="3" t="s">
        <v>18</v>
      </c>
      <c r="D136" s="84">
        <v>1</v>
      </c>
      <c r="E136" s="4">
        <v>38.5</v>
      </c>
      <c r="F136" s="84">
        <v>2.3</v>
      </c>
    </row>
    <row r="137" spans="1:6" ht="27" customHeight="1">
      <c r="A137" s="122"/>
      <c r="B137" s="5" t="s">
        <v>231</v>
      </c>
      <c r="C137" s="3" t="s">
        <v>18</v>
      </c>
      <c r="D137" s="84">
        <v>1.03</v>
      </c>
      <c r="E137" s="4"/>
      <c r="F137" s="84">
        <v>0.98</v>
      </c>
    </row>
    <row r="138" spans="1:6" ht="15" customHeight="1">
      <c r="A138" s="122"/>
      <c r="B138" s="74" t="s">
        <v>211</v>
      </c>
      <c r="C138" s="3" t="s">
        <v>18</v>
      </c>
      <c r="D138" s="84">
        <f>SUM(D139:D143)</f>
        <v>1509.77</v>
      </c>
      <c r="E138" s="4">
        <v>57.6</v>
      </c>
      <c r="F138" s="84">
        <f>SUM(F139:F143)</f>
        <v>2015.4099999999999</v>
      </c>
    </row>
    <row r="139" spans="1:6" ht="27" customHeight="1">
      <c r="A139" s="122"/>
      <c r="B139" s="5" t="s">
        <v>207</v>
      </c>
      <c r="C139" s="3" t="s">
        <v>18</v>
      </c>
      <c r="D139" s="84">
        <v>1507.91</v>
      </c>
      <c r="E139" s="4">
        <v>65.6</v>
      </c>
      <c r="F139" s="84">
        <v>1969.87</v>
      </c>
    </row>
    <row r="140" spans="1:6" ht="27" customHeight="1">
      <c r="A140" s="122"/>
      <c r="B140" s="14" t="s">
        <v>90</v>
      </c>
      <c r="C140" s="3" t="s">
        <v>18</v>
      </c>
      <c r="D140" s="84">
        <v>1.86</v>
      </c>
      <c r="E140" s="4">
        <v>0.6</v>
      </c>
      <c r="F140" s="84">
        <v>45.54</v>
      </c>
    </row>
    <row r="141" spans="1:6" ht="27" customHeight="1">
      <c r="A141" s="122"/>
      <c r="B141" s="13" t="s">
        <v>71</v>
      </c>
      <c r="C141" s="3" t="s">
        <v>18</v>
      </c>
      <c r="D141" s="84">
        <v>0</v>
      </c>
      <c r="E141" s="4"/>
      <c r="F141" s="84">
        <v>0</v>
      </c>
    </row>
    <row r="142" spans="1:6" ht="15.75" customHeight="1">
      <c r="A142" s="122"/>
      <c r="B142" s="4" t="s">
        <v>218</v>
      </c>
      <c r="C142" s="3" t="s">
        <v>18</v>
      </c>
      <c r="D142" s="84">
        <v>0</v>
      </c>
      <c r="E142" s="4"/>
      <c r="F142" s="84">
        <v>0</v>
      </c>
    </row>
    <row r="143" spans="1:6" ht="12.75">
      <c r="A143" s="122"/>
      <c r="B143" s="14" t="s">
        <v>72</v>
      </c>
      <c r="C143" s="3" t="s">
        <v>18</v>
      </c>
      <c r="D143" s="84">
        <v>0</v>
      </c>
      <c r="E143" s="4"/>
      <c r="F143" s="84">
        <v>0</v>
      </c>
    </row>
    <row r="144" spans="1:6" ht="12.75">
      <c r="A144" s="122"/>
      <c r="B144" s="14" t="s">
        <v>308</v>
      </c>
      <c r="C144" s="3" t="s">
        <v>18</v>
      </c>
      <c r="D144" s="84">
        <f>D145</f>
        <v>8310.13</v>
      </c>
      <c r="E144" s="85">
        <v>95</v>
      </c>
      <c r="F144" s="84">
        <f>F145</f>
        <v>17580.26</v>
      </c>
    </row>
    <row r="145" spans="1:6" ht="28.5" customHeight="1">
      <c r="A145" s="122"/>
      <c r="B145" s="14" t="s">
        <v>220</v>
      </c>
      <c r="C145" s="3" t="s">
        <v>18</v>
      </c>
      <c r="D145" s="84">
        <v>8310.13</v>
      </c>
      <c r="E145" s="4">
        <v>93.6</v>
      </c>
      <c r="F145" s="84">
        <v>17580.26</v>
      </c>
    </row>
    <row r="146" spans="1:6" ht="11.25" customHeight="1">
      <c r="A146" s="117" t="s">
        <v>79</v>
      </c>
      <c r="B146" s="107" t="s">
        <v>96</v>
      </c>
      <c r="C146" s="3" t="s">
        <v>18</v>
      </c>
      <c r="D146" s="84">
        <f>SUM(D147:D160)</f>
        <v>6050.669999999999</v>
      </c>
      <c r="E146" s="85">
        <v>73.7</v>
      </c>
      <c r="F146" s="84">
        <f>SUM(F147:F160)</f>
        <v>31236.48</v>
      </c>
    </row>
    <row r="147" spans="1:6" ht="12" customHeight="1">
      <c r="A147" s="122"/>
      <c r="B147" s="5" t="s">
        <v>23</v>
      </c>
      <c r="C147" s="3" t="s">
        <v>18</v>
      </c>
      <c r="D147" s="84">
        <v>2475.63</v>
      </c>
      <c r="E147" s="85">
        <v>80.2</v>
      </c>
      <c r="F147" s="84">
        <v>6118.56</v>
      </c>
    </row>
    <row r="148" spans="1:6" ht="12" customHeight="1">
      <c r="A148" s="122"/>
      <c r="B148" s="8" t="s">
        <v>166</v>
      </c>
      <c r="C148" s="3" t="s">
        <v>18</v>
      </c>
      <c r="D148" s="84">
        <v>45.57</v>
      </c>
      <c r="E148" s="85">
        <v>108.1</v>
      </c>
      <c r="F148" s="84">
        <v>125.4</v>
      </c>
    </row>
    <row r="149" spans="1:6" ht="25.5" customHeight="1">
      <c r="A149" s="122"/>
      <c r="B149" s="10" t="s">
        <v>167</v>
      </c>
      <c r="C149" s="3" t="s">
        <v>18</v>
      </c>
      <c r="D149" s="84">
        <v>93.3</v>
      </c>
      <c r="E149" s="85">
        <v>50.9</v>
      </c>
      <c r="F149" s="84">
        <v>187.6</v>
      </c>
    </row>
    <row r="150" spans="1:6" ht="12" customHeight="1">
      <c r="A150" s="122"/>
      <c r="B150" s="8" t="s">
        <v>168</v>
      </c>
      <c r="C150" s="3" t="s">
        <v>18</v>
      </c>
      <c r="D150" s="84">
        <v>125.7</v>
      </c>
      <c r="E150" s="85">
        <v>13</v>
      </c>
      <c r="F150" s="84">
        <v>6887.17</v>
      </c>
    </row>
    <row r="151" spans="1:6" ht="12" customHeight="1">
      <c r="A151" s="122"/>
      <c r="B151" s="8" t="s">
        <v>169</v>
      </c>
      <c r="C151" s="3" t="s">
        <v>18</v>
      </c>
      <c r="D151" s="84">
        <v>1872.37</v>
      </c>
      <c r="E151" s="85">
        <v>70.2</v>
      </c>
      <c r="F151" s="84">
        <v>14595.11</v>
      </c>
    </row>
    <row r="152" spans="1:6" ht="12.75">
      <c r="A152" s="122"/>
      <c r="B152" s="8" t="s">
        <v>208</v>
      </c>
      <c r="C152" s="3" t="s">
        <v>18</v>
      </c>
      <c r="D152" s="84"/>
      <c r="E152" s="85"/>
      <c r="F152" s="84"/>
    </row>
    <row r="153" spans="1:6" ht="13.5" customHeight="1">
      <c r="A153" s="122"/>
      <c r="B153" s="8" t="s">
        <v>170</v>
      </c>
      <c r="C153" s="3" t="s">
        <v>18</v>
      </c>
      <c r="D153" s="84"/>
      <c r="E153" s="85"/>
      <c r="F153" s="84"/>
    </row>
    <row r="154" spans="1:6" ht="12.75" customHeight="1">
      <c r="A154" s="122"/>
      <c r="B154" s="15" t="s">
        <v>248</v>
      </c>
      <c r="C154" s="3" t="s">
        <v>18</v>
      </c>
      <c r="D154" s="84">
        <v>1192.67</v>
      </c>
      <c r="E154" s="85">
        <v>110.4</v>
      </c>
      <c r="F154" s="84">
        <v>2734.98</v>
      </c>
    </row>
    <row r="155" spans="1:6" ht="12.75" customHeight="1">
      <c r="A155" s="122"/>
      <c r="B155" s="10" t="s">
        <v>249</v>
      </c>
      <c r="C155" s="3" t="s">
        <v>18</v>
      </c>
      <c r="D155" s="84"/>
      <c r="E155" s="85"/>
      <c r="F155" s="84"/>
    </row>
    <row r="156" spans="1:6" ht="12.75" customHeight="1">
      <c r="A156" s="122"/>
      <c r="B156" s="10" t="s">
        <v>171</v>
      </c>
      <c r="C156" s="3" t="s">
        <v>18</v>
      </c>
      <c r="D156" s="84">
        <v>137.61</v>
      </c>
      <c r="E156" s="85">
        <v>104.7</v>
      </c>
      <c r="F156" s="84">
        <v>330.28</v>
      </c>
    </row>
    <row r="157" spans="1:6" ht="12.75" customHeight="1">
      <c r="A157" s="122"/>
      <c r="B157" s="10" t="s">
        <v>250</v>
      </c>
      <c r="C157" s="3" t="s">
        <v>18</v>
      </c>
      <c r="D157" s="84">
        <v>107.82</v>
      </c>
      <c r="E157" s="85">
        <v>216</v>
      </c>
      <c r="F157" s="84">
        <v>257.38</v>
      </c>
    </row>
    <row r="158" spans="1:6" ht="13.5" customHeight="1">
      <c r="A158" s="122"/>
      <c r="B158" s="10" t="s">
        <v>254</v>
      </c>
      <c r="C158" s="3" t="s">
        <v>18</v>
      </c>
      <c r="D158" s="4"/>
      <c r="E158" s="4"/>
      <c r="F158" s="4"/>
    </row>
    <row r="159" spans="1:6" ht="13.5" customHeight="1">
      <c r="A159" s="122"/>
      <c r="B159" s="10" t="s">
        <v>251</v>
      </c>
      <c r="C159" s="3" t="s">
        <v>18</v>
      </c>
      <c r="D159" s="4"/>
      <c r="E159" s="4"/>
      <c r="F159" s="4"/>
    </row>
    <row r="160" spans="1:6" ht="26.25" customHeight="1">
      <c r="A160" s="122"/>
      <c r="B160" s="11" t="s">
        <v>252</v>
      </c>
      <c r="C160" s="3" t="s">
        <v>18</v>
      </c>
      <c r="D160" s="4"/>
      <c r="E160" s="4"/>
      <c r="F160" s="4"/>
    </row>
    <row r="161" spans="1:6" ht="27.75" customHeight="1">
      <c r="A161" s="77" t="s">
        <v>235</v>
      </c>
      <c r="B161" s="5" t="s">
        <v>294</v>
      </c>
      <c r="C161" s="3" t="s">
        <v>200</v>
      </c>
      <c r="D161" s="84">
        <f>D130/D10*1000</f>
        <v>3366.5304268846503</v>
      </c>
      <c r="E161" s="4">
        <v>131.92</v>
      </c>
      <c r="F161" s="84">
        <f>F130/F10*1000</f>
        <v>9659.648473635521</v>
      </c>
    </row>
    <row r="162" spans="1:6" ht="25.5">
      <c r="A162" s="77" t="s">
        <v>236</v>
      </c>
      <c r="B162" s="5" t="s">
        <v>295</v>
      </c>
      <c r="C162" s="3" t="s">
        <v>200</v>
      </c>
      <c r="D162" s="84">
        <f>D146*1000/D10</f>
        <v>5495.613079019073</v>
      </c>
      <c r="E162" s="4">
        <v>72.31</v>
      </c>
      <c r="F162" s="84">
        <f>F146*1000/F10</f>
        <v>28895.9111933395</v>
      </c>
    </row>
    <row r="163" spans="1:6" ht="19.5" customHeight="1">
      <c r="A163" s="108"/>
      <c r="B163" s="124" t="s">
        <v>232</v>
      </c>
      <c r="C163" s="124"/>
      <c r="D163" s="124"/>
      <c r="E163" s="124"/>
      <c r="F163" s="124"/>
    </row>
    <row r="164" spans="1:6" ht="53.25" customHeight="1">
      <c r="A164" s="77" t="s">
        <v>73</v>
      </c>
      <c r="B164" s="109" t="s">
        <v>197</v>
      </c>
      <c r="C164" s="3" t="s">
        <v>34</v>
      </c>
      <c r="D164" s="4">
        <v>2.8</v>
      </c>
      <c r="E164" s="4">
        <v>71.6</v>
      </c>
      <c r="F164" s="4">
        <v>13.3</v>
      </c>
    </row>
    <row r="165" spans="1:6" ht="21" customHeight="1">
      <c r="A165" s="124" t="s">
        <v>205</v>
      </c>
      <c r="B165" s="124"/>
      <c r="C165" s="124"/>
      <c r="D165" s="124"/>
      <c r="E165" s="124"/>
      <c r="F165" s="124"/>
    </row>
    <row r="166" spans="1:6" ht="25.5">
      <c r="A166" s="6" t="s">
        <v>74</v>
      </c>
      <c r="B166" s="5" t="s">
        <v>224</v>
      </c>
      <c r="C166" s="6" t="s">
        <v>36</v>
      </c>
      <c r="D166" s="110" t="s">
        <v>317</v>
      </c>
      <c r="E166" s="86" t="s">
        <v>318</v>
      </c>
      <c r="F166" s="110" t="s">
        <v>317</v>
      </c>
    </row>
    <row r="167" spans="1:6" ht="15.75" customHeight="1">
      <c r="A167" s="76"/>
      <c r="B167" s="4" t="s">
        <v>225</v>
      </c>
      <c r="C167" s="6" t="s">
        <v>36</v>
      </c>
      <c r="D167" s="86" t="s">
        <v>260</v>
      </c>
      <c r="E167" s="86" t="s">
        <v>275</v>
      </c>
      <c r="F167" s="86" t="s">
        <v>260</v>
      </c>
    </row>
    <row r="168" spans="1:6" ht="15" customHeight="1">
      <c r="A168" s="77" t="s">
        <v>237</v>
      </c>
      <c r="B168" s="4" t="s">
        <v>37</v>
      </c>
      <c r="C168" s="6" t="s">
        <v>38</v>
      </c>
      <c r="D168" s="4">
        <v>10</v>
      </c>
      <c r="E168" s="4">
        <v>100</v>
      </c>
      <c r="F168" s="4">
        <v>10</v>
      </c>
    </row>
    <row r="169" spans="1:6" ht="16.5" customHeight="1">
      <c r="A169" s="77" t="s">
        <v>238</v>
      </c>
      <c r="B169" s="4" t="s">
        <v>39</v>
      </c>
      <c r="C169" s="6" t="s">
        <v>33</v>
      </c>
      <c r="D169" s="4"/>
      <c r="E169" s="4"/>
      <c r="F169" s="4"/>
    </row>
    <row r="170" spans="1:6" ht="25.5">
      <c r="A170" s="6" t="s">
        <v>239</v>
      </c>
      <c r="B170" s="16" t="s">
        <v>97</v>
      </c>
      <c r="C170" s="6" t="s">
        <v>33</v>
      </c>
      <c r="D170" s="4"/>
      <c r="E170" s="4"/>
      <c r="F170" s="4"/>
    </row>
    <row r="171" spans="1:6" ht="26.25" customHeight="1">
      <c r="A171" s="6" t="s">
        <v>240</v>
      </c>
      <c r="B171" s="5" t="s">
        <v>98</v>
      </c>
      <c r="C171" s="6" t="s">
        <v>33</v>
      </c>
      <c r="D171" s="81">
        <v>89.3</v>
      </c>
      <c r="E171" s="81">
        <v>124.2</v>
      </c>
      <c r="F171" s="81">
        <v>89.3</v>
      </c>
    </row>
    <row r="172" spans="1:6" ht="39.75" customHeight="1">
      <c r="A172" s="117" t="s">
        <v>241</v>
      </c>
      <c r="B172" s="5" t="s">
        <v>226</v>
      </c>
      <c r="C172" s="6" t="s">
        <v>33</v>
      </c>
      <c r="D172" s="4">
        <v>81.4</v>
      </c>
      <c r="E172" s="4">
        <v>89.2</v>
      </c>
      <c r="F172" s="4">
        <v>81.4</v>
      </c>
    </row>
    <row r="173" spans="1:6" ht="16.5" customHeight="1">
      <c r="A173" s="123"/>
      <c r="B173" s="121" t="s">
        <v>86</v>
      </c>
      <c r="C173" s="121"/>
      <c r="D173" s="121"/>
      <c r="E173" s="121"/>
      <c r="F173" s="4"/>
    </row>
    <row r="174" spans="1:6" ht="13.5" customHeight="1">
      <c r="A174" s="123"/>
      <c r="B174" s="5" t="s">
        <v>42</v>
      </c>
      <c r="C174" s="6" t="s">
        <v>33</v>
      </c>
      <c r="D174" s="4">
        <v>77</v>
      </c>
      <c r="E174" s="4">
        <v>77</v>
      </c>
      <c r="F174" s="4">
        <v>77</v>
      </c>
    </row>
    <row r="175" spans="1:6" ht="12.75" customHeight="1">
      <c r="A175" s="123"/>
      <c r="B175" s="5" t="s">
        <v>43</v>
      </c>
      <c r="C175" s="6" t="s">
        <v>33</v>
      </c>
      <c r="D175" s="4">
        <v>92.1</v>
      </c>
      <c r="E175" s="4">
        <v>100</v>
      </c>
      <c r="F175" s="4">
        <v>92.1</v>
      </c>
    </row>
    <row r="176" spans="1:6" ht="12" customHeight="1">
      <c r="A176" s="123"/>
      <c r="B176" s="5" t="s">
        <v>44</v>
      </c>
      <c r="C176" s="6" t="s">
        <v>33</v>
      </c>
      <c r="D176" s="4">
        <v>100</v>
      </c>
      <c r="E176" s="4">
        <v>100</v>
      </c>
      <c r="F176" s="4">
        <v>100</v>
      </c>
    </row>
    <row r="177" spans="1:6" ht="11.25" customHeight="1">
      <c r="A177" s="123"/>
      <c r="B177" s="5" t="s">
        <v>45</v>
      </c>
      <c r="C177" s="6" t="s">
        <v>46</v>
      </c>
      <c r="D177" s="4">
        <v>59</v>
      </c>
      <c r="E177" s="4">
        <v>83.6</v>
      </c>
      <c r="F177" s="4">
        <v>59</v>
      </c>
    </row>
    <row r="178" spans="1:6" ht="13.5" customHeight="1">
      <c r="A178" s="77" t="s">
        <v>242</v>
      </c>
      <c r="B178" s="5" t="s">
        <v>99</v>
      </c>
      <c r="C178" s="6" t="s">
        <v>3</v>
      </c>
      <c r="D178" s="82">
        <v>4</v>
      </c>
      <c r="E178" s="4">
        <v>100</v>
      </c>
      <c r="F178" s="82">
        <v>4</v>
      </c>
    </row>
    <row r="179" spans="1:6" ht="27.75" customHeight="1">
      <c r="A179" s="77" t="s">
        <v>243</v>
      </c>
      <c r="B179" s="5" t="s">
        <v>100</v>
      </c>
      <c r="C179" s="6" t="s">
        <v>3</v>
      </c>
      <c r="D179" s="82"/>
      <c r="E179" s="4"/>
      <c r="F179" s="4"/>
    </row>
    <row r="180" spans="1:6" ht="27.75" customHeight="1">
      <c r="A180" s="77" t="s">
        <v>244</v>
      </c>
      <c r="B180" s="5" t="s">
        <v>101</v>
      </c>
      <c r="C180" s="6" t="s">
        <v>34</v>
      </c>
      <c r="D180" s="82"/>
      <c r="E180" s="4"/>
      <c r="F180" s="4"/>
    </row>
    <row r="181" spans="1:6" ht="29.25" customHeight="1">
      <c r="A181" s="77" t="s">
        <v>245</v>
      </c>
      <c r="B181" s="5" t="s">
        <v>102</v>
      </c>
      <c r="C181" s="6" t="s">
        <v>34</v>
      </c>
      <c r="D181" s="82"/>
      <c r="E181" s="4"/>
      <c r="F181" s="4"/>
    </row>
    <row r="182" ht="15" customHeight="1">
      <c r="A182" s="75"/>
    </row>
    <row r="183" ht="24" customHeight="1">
      <c r="A183" s="75"/>
    </row>
    <row r="184" ht="12.75">
      <c r="A184" s="75"/>
    </row>
    <row r="185" ht="12.75">
      <c r="A185" s="75"/>
    </row>
    <row r="191" ht="10.5" customHeight="1"/>
    <row r="192" ht="11.25" customHeight="1"/>
    <row r="193" ht="11.25" customHeight="1"/>
    <row r="194" ht="11.25" customHeight="1"/>
    <row r="195" ht="11.25" customHeight="1"/>
    <row r="198" ht="25.5" customHeight="1"/>
    <row r="199" ht="12.75" customHeight="1"/>
    <row r="290" ht="37.5" customHeight="1"/>
    <row r="301" ht="12.75" customHeight="1"/>
    <row r="302" ht="65.2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3" ht="13.5" customHeight="1"/>
    <row r="315" ht="12" customHeight="1"/>
    <row r="319" ht="13.5" customHeight="1"/>
    <row r="320" ht="64.5" customHeight="1"/>
    <row r="326" ht="13.5" customHeight="1"/>
    <row r="329" ht="14.25" customHeight="1"/>
    <row r="357" ht="12.75" customHeight="1"/>
    <row r="386" ht="13.5" customHeight="1"/>
    <row r="395" ht="39.75" customHeight="1"/>
    <row r="402" ht="13.5" customHeight="1"/>
    <row r="407" ht="14.25" customHeight="1"/>
    <row r="408" ht="24" customHeight="1"/>
  </sheetData>
  <sheetProtection/>
  <mergeCells count="44">
    <mergeCell ref="A1:E1"/>
    <mergeCell ref="A2:E2"/>
    <mergeCell ref="A5:E5"/>
    <mergeCell ref="A3:E3"/>
    <mergeCell ref="A4:E4"/>
    <mergeCell ref="A55:A67"/>
    <mergeCell ref="A7:A8"/>
    <mergeCell ref="C7:C8"/>
    <mergeCell ref="B43:E43"/>
    <mergeCell ref="A33:A54"/>
    <mergeCell ref="D7:D8"/>
    <mergeCell ref="A19:A31"/>
    <mergeCell ref="B7:B8"/>
    <mergeCell ref="E7:E8"/>
    <mergeCell ref="A118:A122"/>
    <mergeCell ref="B119:E119"/>
    <mergeCell ref="A117:F117"/>
    <mergeCell ref="B34:E34"/>
    <mergeCell ref="A82:A88"/>
    <mergeCell ref="B95:E95"/>
    <mergeCell ref="A94:A106"/>
    <mergeCell ref="A78:A81"/>
    <mergeCell ref="B79:E79"/>
    <mergeCell ref="A93:F93"/>
    <mergeCell ref="B173:E173"/>
    <mergeCell ref="A128:A145"/>
    <mergeCell ref="A146:A160"/>
    <mergeCell ref="A172:A177"/>
    <mergeCell ref="B163:F163"/>
    <mergeCell ref="A165:F165"/>
    <mergeCell ref="B123:E123"/>
    <mergeCell ref="A123:A126"/>
    <mergeCell ref="B129:E129"/>
    <mergeCell ref="A127:F127"/>
    <mergeCell ref="B108:E108"/>
    <mergeCell ref="F7:F8"/>
    <mergeCell ref="A9:F9"/>
    <mergeCell ref="A18:F18"/>
    <mergeCell ref="A68:F68"/>
    <mergeCell ref="A77:F77"/>
    <mergeCell ref="A89:F89"/>
    <mergeCell ref="A107:A113"/>
    <mergeCell ref="B56:E56"/>
    <mergeCell ref="B20:E20"/>
  </mergeCells>
  <printOptions/>
  <pageMargins left="0.11811023622047245" right="0.15748031496062992" top="0.15748031496062992" bottom="0.2362204724409449" header="0.31496062992125984" footer="0.472440944881889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6"/>
  <sheetViews>
    <sheetView zoomScalePageLayoutView="0" workbookViewId="0" topLeftCell="A22">
      <selection activeCell="D14" sqref="D14"/>
    </sheetView>
  </sheetViews>
  <sheetFormatPr defaultColWidth="9.00390625" defaultRowHeight="12.75"/>
  <cols>
    <col min="1" max="1" width="49.875" style="29" customWidth="1"/>
    <col min="2" max="2" width="10.75390625" style="35" customWidth="1"/>
    <col min="3" max="3" width="16.375" style="20" customWidth="1"/>
    <col min="4" max="4" width="18.25390625" style="20" customWidth="1"/>
    <col min="5" max="16384" width="9.125" style="18" customWidth="1"/>
  </cols>
  <sheetData>
    <row r="1" spans="1:4" ht="15.75">
      <c r="A1" s="24"/>
      <c r="B1" s="30"/>
      <c r="C1" s="138" t="s">
        <v>103</v>
      </c>
      <c r="D1" s="138"/>
    </row>
    <row r="2" spans="1:4" ht="15.75">
      <c r="A2" s="24"/>
      <c r="B2" s="30"/>
      <c r="C2" s="21"/>
      <c r="D2" s="21"/>
    </row>
    <row r="3" spans="1:4" ht="15" customHeight="1">
      <c r="A3" s="139" t="s">
        <v>104</v>
      </c>
      <c r="B3" s="139"/>
      <c r="C3" s="140"/>
      <c r="D3" s="140"/>
    </row>
    <row r="4" spans="1:4" ht="15">
      <c r="A4" s="140"/>
      <c r="B4" s="140"/>
      <c r="C4" s="140"/>
      <c r="D4" s="140"/>
    </row>
    <row r="5" spans="1:4" ht="21" customHeight="1">
      <c r="A5" s="141" t="s">
        <v>258</v>
      </c>
      <c r="B5" s="141"/>
      <c r="C5" s="141"/>
      <c r="D5" s="141"/>
    </row>
    <row r="6" spans="1:4" ht="51.75" customHeight="1">
      <c r="A6" s="143" t="s">
        <v>276</v>
      </c>
      <c r="B6" s="143"/>
      <c r="C6" s="143"/>
      <c r="D6" s="143"/>
    </row>
    <row r="7" spans="1:4" ht="21" customHeight="1">
      <c r="A7" s="141"/>
      <c r="B7" s="141"/>
      <c r="C7" s="141"/>
      <c r="D7" s="141"/>
    </row>
    <row r="8" spans="1:4" ht="15.75">
      <c r="A8" s="142" t="s">
        <v>314</v>
      </c>
      <c r="B8" s="142"/>
      <c r="C8" s="142"/>
      <c r="D8" s="142"/>
    </row>
    <row r="9" spans="1:4" ht="12.75" customHeight="1">
      <c r="A9" s="25"/>
      <c r="B9" s="31"/>
      <c r="C9" s="22"/>
      <c r="D9" s="22"/>
    </row>
    <row r="10" spans="1:4" ht="60.75" customHeight="1">
      <c r="A10" s="26"/>
      <c r="B10" s="32" t="s">
        <v>83</v>
      </c>
      <c r="C10" s="68" t="s">
        <v>105</v>
      </c>
      <c r="D10" s="23" t="s">
        <v>190</v>
      </c>
    </row>
    <row r="11" spans="1:4" ht="25.5">
      <c r="A11" s="27" t="s">
        <v>153</v>
      </c>
      <c r="B11" s="33" t="s">
        <v>34</v>
      </c>
      <c r="C11" s="47">
        <v>93.1</v>
      </c>
      <c r="D11" s="103">
        <v>272.9</v>
      </c>
    </row>
    <row r="12" spans="1:4" ht="15.75">
      <c r="A12" s="28" t="s">
        <v>107</v>
      </c>
      <c r="B12" s="34" t="s">
        <v>3</v>
      </c>
      <c r="C12" s="47">
        <v>109</v>
      </c>
      <c r="D12" s="103">
        <v>107.9</v>
      </c>
    </row>
    <row r="13" spans="1:4" ht="15.75">
      <c r="A13" s="28" t="s">
        <v>108</v>
      </c>
      <c r="B13" s="34" t="s">
        <v>47</v>
      </c>
      <c r="C13" s="47"/>
      <c r="D13" s="103"/>
    </row>
    <row r="14" spans="1:4" ht="15.75">
      <c r="A14" s="27" t="s">
        <v>109</v>
      </c>
      <c r="B14" s="33" t="s">
        <v>17</v>
      </c>
      <c r="C14" s="47">
        <v>32182</v>
      </c>
      <c r="D14" s="103">
        <v>116.9</v>
      </c>
    </row>
    <row r="15" spans="1:4" ht="38.25">
      <c r="A15" s="27" t="s">
        <v>106</v>
      </c>
      <c r="B15" s="33"/>
      <c r="C15" s="47"/>
      <c r="D15" s="103"/>
    </row>
    <row r="16" spans="1:4" ht="15.75">
      <c r="A16" s="28" t="s">
        <v>261</v>
      </c>
      <c r="B16" s="34" t="s">
        <v>296</v>
      </c>
      <c r="C16" s="47">
        <v>34.6</v>
      </c>
      <c r="D16" s="103">
        <v>1384</v>
      </c>
    </row>
    <row r="17" spans="1:4" ht="15.75">
      <c r="A17" s="28" t="s">
        <v>255</v>
      </c>
      <c r="B17" s="34" t="s">
        <v>297</v>
      </c>
      <c r="C17" s="47">
        <v>2.3</v>
      </c>
      <c r="D17" s="103">
        <v>0.2</v>
      </c>
    </row>
    <row r="18" spans="1:4" ht="15.75">
      <c r="A18" s="28"/>
      <c r="B18" s="34"/>
      <c r="C18" s="47"/>
      <c r="D18" s="103"/>
    </row>
    <row r="19" spans="1:4" ht="15.75">
      <c r="A19" s="28" t="s">
        <v>180</v>
      </c>
      <c r="B19" s="34" t="s">
        <v>18</v>
      </c>
      <c r="C19" s="47"/>
      <c r="D19" s="103"/>
    </row>
    <row r="20" spans="1:4" ht="15.75">
      <c r="A20" s="28" t="s">
        <v>159</v>
      </c>
      <c r="B20" s="34"/>
      <c r="C20" s="47">
        <v>8099</v>
      </c>
      <c r="D20" s="103">
        <v>90.6</v>
      </c>
    </row>
    <row r="21" spans="1:4" ht="15.75">
      <c r="A21" s="28" t="s">
        <v>160</v>
      </c>
      <c r="B21" s="34"/>
      <c r="C21" s="47">
        <v>86686</v>
      </c>
      <c r="D21" s="103">
        <v>133</v>
      </c>
    </row>
    <row r="22" spans="1:4" ht="15.75">
      <c r="A22" s="28" t="s">
        <v>227</v>
      </c>
      <c r="B22" s="34"/>
      <c r="C22" s="47"/>
      <c r="D22" s="103"/>
    </row>
    <row r="23" spans="1:4" ht="15.75">
      <c r="A23" s="28" t="s">
        <v>228</v>
      </c>
      <c r="B23" s="34"/>
      <c r="C23" s="47">
        <v>2410</v>
      </c>
      <c r="D23" s="103">
        <v>104.1</v>
      </c>
    </row>
    <row r="24" spans="1:4" ht="15.75">
      <c r="A24" s="28" t="s">
        <v>161</v>
      </c>
      <c r="B24" s="34" t="s">
        <v>18</v>
      </c>
      <c r="C24" s="47">
        <v>54023</v>
      </c>
      <c r="D24" s="103">
        <v>12563.5</v>
      </c>
    </row>
    <row r="25" spans="1:4" ht="15.75">
      <c r="A25" s="28" t="s">
        <v>164</v>
      </c>
      <c r="B25" s="34" t="s">
        <v>18</v>
      </c>
      <c r="C25" s="47">
        <v>48315</v>
      </c>
      <c r="D25" s="103">
        <v>776.1</v>
      </c>
    </row>
    <row r="29" ht="15">
      <c r="A29" s="29" t="s">
        <v>277</v>
      </c>
    </row>
    <row r="31" spans="1:4" ht="63">
      <c r="A31" s="26"/>
      <c r="B31" s="32" t="s">
        <v>83</v>
      </c>
      <c r="C31" s="68" t="s">
        <v>105</v>
      </c>
      <c r="D31" s="23" t="s">
        <v>190</v>
      </c>
    </row>
    <row r="32" spans="1:4" ht="25.5">
      <c r="A32" s="27" t="s">
        <v>153</v>
      </c>
      <c r="B32" s="33" t="s">
        <v>34</v>
      </c>
      <c r="C32" s="47"/>
      <c r="D32" s="47"/>
    </row>
    <row r="33" spans="1:4" ht="15.75">
      <c r="A33" s="28" t="s">
        <v>107</v>
      </c>
      <c r="B33" s="34" t="s">
        <v>3</v>
      </c>
      <c r="C33" s="47">
        <v>21</v>
      </c>
      <c r="D33" s="47">
        <v>104</v>
      </c>
    </row>
    <row r="34" spans="1:4" ht="15.75">
      <c r="A34" s="28" t="s">
        <v>108</v>
      </c>
      <c r="B34" s="34" t="s">
        <v>47</v>
      </c>
      <c r="C34" s="47">
        <v>0</v>
      </c>
      <c r="D34" s="47">
        <v>0</v>
      </c>
    </row>
    <row r="35" spans="1:4" ht="15.75">
      <c r="A35" s="27" t="s">
        <v>109</v>
      </c>
      <c r="B35" s="33" t="s">
        <v>17</v>
      </c>
      <c r="C35" s="47">
        <v>18288</v>
      </c>
      <c r="D35" s="47">
        <v>97.41</v>
      </c>
    </row>
    <row r="36" spans="1:4" ht="38.25">
      <c r="A36" s="27" t="s">
        <v>106</v>
      </c>
      <c r="B36" s="33"/>
      <c r="C36" s="47"/>
      <c r="D36" s="47"/>
    </row>
    <row r="37" spans="1:4" ht="15.75">
      <c r="A37" s="28" t="s">
        <v>261</v>
      </c>
      <c r="B37" s="34"/>
      <c r="C37" s="47"/>
      <c r="D37" s="47"/>
    </row>
    <row r="38" spans="1:4" ht="15.75">
      <c r="A38" s="28" t="s">
        <v>255</v>
      </c>
      <c r="B38" s="34"/>
      <c r="C38" s="47"/>
      <c r="D38" s="47"/>
    </row>
    <row r="39" spans="1:4" ht="15.75">
      <c r="A39" s="28"/>
      <c r="B39" s="34"/>
      <c r="C39" s="47"/>
      <c r="D39" s="47"/>
    </row>
    <row r="40" spans="1:4" ht="15.75">
      <c r="A40" s="28" t="s">
        <v>180</v>
      </c>
      <c r="B40" s="34" t="s">
        <v>18</v>
      </c>
      <c r="C40" s="47"/>
      <c r="D40" s="47"/>
    </row>
    <row r="41" spans="1:4" ht="15.75">
      <c r="A41" s="28" t="s">
        <v>159</v>
      </c>
      <c r="B41" s="34"/>
      <c r="C41" s="47">
        <v>3305.92</v>
      </c>
      <c r="D41" s="47">
        <v>107.8</v>
      </c>
    </row>
    <row r="42" spans="1:4" ht="15.75">
      <c r="A42" s="28" t="s">
        <v>160</v>
      </c>
      <c r="B42" s="34"/>
      <c r="C42" s="47">
        <v>5899.2</v>
      </c>
      <c r="D42" s="47">
        <v>91.3</v>
      </c>
    </row>
    <row r="43" spans="1:4" ht="15.75">
      <c r="A43" s="28" t="s">
        <v>227</v>
      </c>
      <c r="B43" s="34"/>
      <c r="C43" s="47"/>
      <c r="D43" s="47"/>
    </row>
    <row r="44" spans="1:4" ht="15.75">
      <c r="A44" s="28" t="s">
        <v>228</v>
      </c>
      <c r="B44" s="34"/>
      <c r="C44" s="47"/>
      <c r="D44" s="47"/>
    </row>
    <row r="45" spans="1:4" ht="15.75">
      <c r="A45" s="28" t="s">
        <v>161</v>
      </c>
      <c r="B45" s="34" t="s">
        <v>18</v>
      </c>
      <c r="C45" s="47"/>
      <c r="D45" s="47"/>
    </row>
    <row r="46" spans="1:4" ht="15">
      <c r="A46" s="28" t="s">
        <v>164</v>
      </c>
      <c r="B46" s="34" t="s">
        <v>18</v>
      </c>
      <c r="C46" s="19"/>
      <c r="D46" s="19"/>
    </row>
  </sheetData>
  <sheetProtection/>
  <mergeCells count="6">
    <mergeCell ref="C1:D1"/>
    <mergeCell ref="A3:D4"/>
    <mergeCell ref="A5:D5"/>
    <mergeCell ref="A8:D8"/>
    <mergeCell ref="A6:D6"/>
    <mergeCell ref="A7:D7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zoomScale="75" zoomScaleNormal="75" zoomScalePageLayoutView="0" workbookViewId="0" topLeftCell="A1">
      <selection activeCell="A3" sqref="A3:E3"/>
    </sheetView>
  </sheetViews>
  <sheetFormatPr defaultColWidth="9.00390625" defaultRowHeight="12.75"/>
  <cols>
    <col min="1" max="1" width="40.625" style="50" customWidth="1"/>
    <col min="2" max="2" width="8.875" style="36" hidden="1" customWidth="1"/>
    <col min="3" max="3" width="16.75390625" style="54" customWidth="1"/>
    <col min="4" max="5" width="14.75390625" style="37" customWidth="1"/>
    <col min="6" max="6" width="28.75390625" style="37" hidden="1" customWidth="1"/>
    <col min="7" max="16384" width="9.125" style="37" customWidth="1"/>
  </cols>
  <sheetData>
    <row r="1" spans="4:5" ht="15.75">
      <c r="D1" s="138" t="s">
        <v>110</v>
      </c>
      <c r="E1" s="111"/>
    </row>
    <row r="3" spans="1:5" ht="28.5" customHeight="1">
      <c r="A3" s="112" t="s">
        <v>111</v>
      </c>
      <c r="B3" s="112"/>
      <c r="C3" s="112"/>
      <c r="D3" s="112"/>
      <c r="E3" s="112"/>
    </row>
    <row r="4" spans="2:5" ht="15.75" hidden="1">
      <c r="B4" s="38" t="s">
        <v>112</v>
      </c>
      <c r="C4" s="38"/>
      <c r="D4" s="113" t="s">
        <v>113</v>
      </c>
      <c r="E4" s="144"/>
    </row>
    <row r="5" spans="1:5" ht="78" customHeight="1">
      <c r="A5" s="26"/>
      <c r="B5" s="32" t="s">
        <v>114</v>
      </c>
      <c r="C5" s="39" t="s">
        <v>83</v>
      </c>
      <c r="D5" s="39" t="s">
        <v>115</v>
      </c>
      <c r="E5" s="39" t="s">
        <v>179</v>
      </c>
    </row>
    <row r="6" spans="1:5" ht="46.5" customHeight="1">
      <c r="A6" s="51" t="s">
        <v>246</v>
      </c>
      <c r="B6" s="38"/>
      <c r="C6" s="42" t="s">
        <v>116</v>
      </c>
      <c r="D6" s="41">
        <v>0</v>
      </c>
      <c r="E6" s="42">
        <v>0</v>
      </c>
    </row>
    <row r="7" spans="1:5" ht="23.25" customHeight="1" hidden="1">
      <c r="A7" s="52"/>
      <c r="B7" s="44"/>
      <c r="C7" s="38"/>
      <c r="D7" s="43"/>
      <c r="E7" s="43"/>
    </row>
    <row r="8" spans="1:5" ht="24" customHeight="1" hidden="1">
      <c r="A8" s="52"/>
      <c r="B8" s="44"/>
      <c r="C8" s="38"/>
      <c r="D8" s="43"/>
      <c r="E8" s="43"/>
    </row>
    <row r="9" spans="1:5" ht="24" customHeight="1" hidden="1">
      <c r="A9" s="52"/>
      <c r="B9" s="44"/>
      <c r="C9" s="38"/>
      <c r="D9" s="43"/>
      <c r="E9" s="43"/>
    </row>
    <row r="10" spans="1:5" ht="24" customHeight="1" hidden="1">
      <c r="A10" s="52"/>
      <c r="B10" s="44"/>
      <c r="C10" s="38"/>
      <c r="D10" s="43"/>
      <c r="E10" s="43"/>
    </row>
    <row r="11" spans="1:5" ht="31.5" customHeight="1" hidden="1">
      <c r="A11" s="53" t="s">
        <v>117</v>
      </c>
      <c r="B11" s="38"/>
      <c r="C11" s="42" t="s">
        <v>118</v>
      </c>
      <c r="D11" s="45" t="s">
        <v>119</v>
      </c>
      <c r="E11" s="46"/>
    </row>
    <row r="12" spans="1:5" ht="26.25" customHeight="1">
      <c r="A12" s="53"/>
      <c r="B12" s="44" t="s">
        <v>120</v>
      </c>
      <c r="C12" s="38"/>
      <c r="D12" s="47"/>
      <c r="E12" s="47"/>
    </row>
    <row r="13" spans="1:5" ht="22.5" customHeight="1">
      <c r="A13" s="52"/>
      <c r="B13" s="38"/>
      <c r="C13" s="42"/>
      <c r="D13" s="47"/>
      <c r="E13" s="47"/>
    </row>
    <row r="14" spans="1:5" ht="24.75" customHeight="1">
      <c r="A14" s="53"/>
      <c r="B14" s="38"/>
      <c r="C14" s="42"/>
      <c r="D14" s="48"/>
      <c r="E14" s="49"/>
    </row>
    <row r="15" spans="1:5" ht="32.25" customHeight="1" hidden="1">
      <c r="A15" s="53" t="s">
        <v>121</v>
      </c>
      <c r="B15" s="38"/>
      <c r="C15" s="42" t="s">
        <v>118</v>
      </c>
      <c r="D15" s="45" t="s">
        <v>122</v>
      </c>
      <c r="E15" s="46"/>
    </row>
    <row r="16" spans="1:5" ht="32.25" customHeight="1" hidden="1">
      <c r="A16" s="53" t="s">
        <v>123</v>
      </c>
      <c r="B16" s="38"/>
      <c r="C16" s="42" t="s">
        <v>124</v>
      </c>
      <c r="D16" s="45" t="s">
        <v>125</v>
      </c>
      <c r="E16" s="46"/>
    </row>
    <row r="17" spans="1:5" ht="27" customHeight="1" hidden="1">
      <c r="A17" s="53" t="s">
        <v>126</v>
      </c>
      <c r="B17" s="38"/>
      <c r="C17" s="42" t="s">
        <v>127</v>
      </c>
      <c r="D17" s="41">
        <v>10</v>
      </c>
      <c r="E17" s="42">
        <v>0</v>
      </c>
    </row>
    <row r="18" spans="1:5" ht="25.5" customHeight="1" hidden="1">
      <c r="A18" s="53"/>
      <c r="B18" s="38"/>
      <c r="C18" s="42"/>
      <c r="D18" s="41"/>
      <c r="E18" s="42"/>
    </row>
    <row r="19" spans="1:5" ht="27" customHeight="1" hidden="1">
      <c r="A19" s="53"/>
      <c r="B19" s="38"/>
      <c r="C19" s="42"/>
      <c r="D19" s="41"/>
      <c r="E19" s="42"/>
    </row>
    <row r="20" spans="1:5" s="36" customFormat="1" ht="30" customHeight="1" hidden="1">
      <c r="A20" s="53" t="s">
        <v>128</v>
      </c>
      <c r="B20" s="40" t="s">
        <v>129</v>
      </c>
      <c r="C20" s="38"/>
      <c r="D20" s="44"/>
      <c r="E20" s="44"/>
    </row>
    <row r="21" spans="1:5" ht="33.75" customHeight="1">
      <c r="A21" s="51" t="s">
        <v>186</v>
      </c>
      <c r="B21" s="44"/>
      <c r="D21" s="43"/>
      <c r="E21" s="43"/>
    </row>
    <row r="22" spans="1:5" ht="30" customHeight="1" hidden="1">
      <c r="A22" s="53" t="s">
        <v>130</v>
      </c>
      <c r="B22" s="44" t="s">
        <v>120</v>
      </c>
      <c r="C22" s="38" t="s">
        <v>131</v>
      </c>
      <c r="D22" s="43">
        <v>3</v>
      </c>
      <c r="E22" s="43"/>
    </row>
    <row r="23" spans="1:5" ht="30" customHeight="1">
      <c r="A23" s="53" t="s">
        <v>132</v>
      </c>
      <c r="B23" s="44"/>
      <c r="C23" s="38" t="s">
        <v>189</v>
      </c>
      <c r="D23" s="43"/>
      <c r="E23" s="43"/>
    </row>
    <row r="24" spans="1:5" ht="30" customHeight="1">
      <c r="A24" s="53" t="s">
        <v>133</v>
      </c>
      <c r="B24" s="44"/>
      <c r="C24" s="38" t="s">
        <v>134</v>
      </c>
      <c r="D24" s="43"/>
      <c r="E24" s="43"/>
    </row>
    <row r="25" spans="1:5" ht="30" customHeight="1">
      <c r="A25" s="52" t="s">
        <v>135</v>
      </c>
      <c r="B25" s="44"/>
      <c r="C25" s="38" t="s">
        <v>136</v>
      </c>
      <c r="D25" s="43"/>
      <c r="E25" s="43"/>
    </row>
    <row r="26" spans="1:5" ht="30.75" customHeight="1">
      <c r="A26" s="52" t="s">
        <v>137</v>
      </c>
      <c r="B26" s="44"/>
      <c r="C26" s="38" t="s">
        <v>176</v>
      </c>
      <c r="D26" s="43"/>
      <c r="E26" s="43"/>
    </row>
    <row r="27" spans="1:5" ht="30.75" customHeight="1">
      <c r="A27" s="53" t="s">
        <v>177</v>
      </c>
      <c r="B27" s="40"/>
      <c r="C27" s="42" t="s">
        <v>178</v>
      </c>
      <c r="D27" s="43"/>
      <c r="E27" s="43"/>
    </row>
    <row r="28" spans="1:5" ht="22.5" customHeight="1">
      <c r="A28" s="53" t="s">
        <v>138</v>
      </c>
      <c r="B28" s="44"/>
      <c r="C28" s="38" t="s">
        <v>136</v>
      </c>
      <c r="D28" s="43"/>
      <c r="E28" s="43"/>
    </row>
    <row r="29" spans="1:5" ht="15.75">
      <c r="A29" s="52"/>
      <c r="B29" s="44"/>
      <c r="C29" s="38"/>
      <c r="D29" s="43"/>
      <c r="E29" s="43"/>
    </row>
    <row r="30" spans="1:5" ht="15.75">
      <c r="A30" s="52"/>
      <c r="B30" s="44"/>
      <c r="C30" s="38"/>
      <c r="D30" s="43"/>
      <c r="E30" s="43"/>
    </row>
    <row r="31" spans="1:5" ht="15.75">
      <c r="A31" s="52"/>
      <c r="B31" s="44"/>
      <c r="C31" s="42"/>
      <c r="D31" s="43"/>
      <c r="E31" s="43"/>
    </row>
    <row r="32" spans="1:5" ht="15.75">
      <c r="A32" s="52"/>
      <c r="B32" s="40"/>
      <c r="C32" s="38"/>
      <c r="D32" s="43"/>
      <c r="E32" s="43"/>
    </row>
    <row r="33" spans="1:5" ht="15.75">
      <c r="A33" s="52"/>
      <c r="B33" s="44"/>
      <c r="C33" s="38"/>
      <c r="D33" s="43"/>
      <c r="E33" s="43"/>
    </row>
    <row r="34" ht="20.25" customHeight="1"/>
    <row r="35" ht="33.75" customHeight="1"/>
  </sheetData>
  <sheetProtection/>
  <mergeCells count="3">
    <mergeCell ref="D1:E1"/>
    <mergeCell ref="A3:E3"/>
    <mergeCell ref="D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D35" sqref="D35"/>
    </sheetView>
  </sheetViews>
  <sheetFormatPr defaultColWidth="9.00390625" defaultRowHeight="12.75"/>
  <cols>
    <col min="1" max="1" width="25.75390625" style="50" customWidth="1"/>
    <col min="2" max="2" width="12.875" style="36" customWidth="1"/>
    <col min="3" max="3" width="12.00390625" style="54" customWidth="1"/>
    <col min="4" max="4" width="12.125" style="37" customWidth="1"/>
    <col min="5" max="8" width="9.125" style="37" customWidth="1"/>
    <col min="9" max="9" width="12.00390625" style="37" customWidth="1"/>
    <col min="10" max="10" width="9.125" style="37" customWidth="1"/>
    <col min="11" max="11" width="8.00390625" style="37" customWidth="1"/>
    <col min="12" max="12" width="15.00390625" style="37" customWidth="1"/>
    <col min="13" max="13" width="0.2421875" style="37" customWidth="1"/>
    <col min="14" max="16384" width="9.125" style="37" customWidth="1"/>
  </cols>
  <sheetData>
    <row r="1" spans="1:13" ht="15.75" customHeight="1">
      <c r="A1" s="146" t="s">
        <v>139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</row>
    <row r="2" spans="1:13" ht="15.75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</row>
    <row r="3" spans="1:13" ht="15.75">
      <c r="A3" s="147" t="s">
        <v>150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</row>
    <row r="4" spans="1:13" ht="15.75" customHeight="1">
      <c r="A4" s="148" t="s">
        <v>151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55"/>
    </row>
    <row r="5" spans="1:13" ht="15.75">
      <c r="A5" s="148" t="s">
        <v>162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55"/>
    </row>
    <row r="6" spans="1:13" ht="16.5" thickBot="1">
      <c r="A6" s="58"/>
      <c r="B6" s="59"/>
      <c r="C6" s="59"/>
      <c r="D6" s="59"/>
      <c r="E6" s="59"/>
      <c r="F6" s="59"/>
      <c r="G6" s="59"/>
      <c r="H6" s="59"/>
      <c r="I6" s="59"/>
      <c r="J6" s="149"/>
      <c r="K6" s="149"/>
      <c r="L6" s="60"/>
      <c r="M6" s="55"/>
    </row>
    <row r="7" spans="1:13" ht="78.75" customHeight="1" thickBot="1">
      <c r="A7" s="151" t="s">
        <v>145</v>
      </c>
      <c r="B7" s="153" t="s">
        <v>146</v>
      </c>
      <c r="C7" s="151" t="s">
        <v>147</v>
      </c>
      <c r="D7" s="153" t="s">
        <v>148</v>
      </c>
      <c r="E7" s="156" t="s">
        <v>172</v>
      </c>
      <c r="F7" s="157"/>
      <c r="G7" s="156" t="s">
        <v>173</v>
      </c>
      <c r="H7" s="157"/>
      <c r="I7" s="67" t="s">
        <v>188</v>
      </c>
      <c r="J7" s="156" t="s">
        <v>174</v>
      </c>
      <c r="K7" s="157"/>
      <c r="L7" s="151" t="s">
        <v>149</v>
      </c>
      <c r="M7" s="55"/>
    </row>
    <row r="8" spans="1:13" ht="16.5" thickBot="1">
      <c r="A8" s="152"/>
      <c r="B8" s="154"/>
      <c r="C8" s="152"/>
      <c r="D8" s="154"/>
      <c r="E8" s="56" t="s">
        <v>140</v>
      </c>
      <c r="F8" s="57" t="s">
        <v>141</v>
      </c>
      <c r="G8" s="56" t="s">
        <v>142</v>
      </c>
      <c r="H8" s="56" t="s">
        <v>143</v>
      </c>
      <c r="I8" s="67"/>
      <c r="J8" s="56" t="s">
        <v>140</v>
      </c>
      <c r="K8" s="56" t="s">
        <v>143</v>
      </c>
      <c r="L8" s="152"/>
      <c r="M8" s="55"/>
    </row>
    <row r="9" spans="1:13" ht="15.75">
      <c r="A9" s="61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55"/>
    </row>
    <row r="10" spans="1:13" ht="15.75">
      <c r="A10" s="61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55"/>
    </row>
    <row r="11" spans="1:13" ht="15.75">
      <c r="A11" s="61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55"/>
    </row>
    <row r="12" spans="1:13" ht="15.75">
      <c r="A12" s="61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55"/>
    </row>
    <row r="13" spans="1:13" ht="15.75">
      <c r="A13" s="61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55"/>
    </row>
    <row r="14" spans="1:13" ht="15.75">
      <c r="A14" s="61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55"/>
    </row>
    <row r="15" spans="1:13" ht="15.75">
      <c r="A15" s="61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55"/>
    </row>
    <row r="16" spans="1:13" ht="15.75">
      <c r="A16" s="61"/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55"/>
    </row>
    <row r="17" spans="1:13" ht="15.75">
      <c r="A17" s="61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55"/>
    </row>
    <row r="18" spans="1:13" ht="15.75">
      <c r="A18" s="61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55"/>
    </row>
    <row r="19" spans="1:13" ht="15.75">
      <c r="A19" s="61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55"/>
    </row>
    <row r="20" spans="1:13" ht="15.75">
      <c r="A20" s="61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55"/>
    </row>
    <row r="21" spans="1:13" ht="15.75">
      <c r="A21" s="61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55"/>
    </row>
    <row r="22" spans="1:13" ht="15.75">
      <c r="A22" s="61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55"/>
    </row>
    <row r="23" spans="1:13" ht="15.75">
      <c r="A23" s="61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55"/>
    </row>
    <row r="24" spans="1:13" ht="15.75">
      <c r="A24" s="61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55"/>
    </row>
    <row r="25" spans="1:13" ht="15.75">
      <c r="A25" s="61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55"/>
    </row>
    <row r="26" spans="1:13" ht="15.75">
      <c r="A26" s="61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55"/>
    </row>
    <row r="27" spans="1:13" ht="16.5" thickBot="1">
      <c r="A27" s="63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55"/>
    </row>
    <row r="28" spans="1:13" ht="15.75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5"/>
    </row>
    <row r="29" spans="1:13" ht="15.75">
      <c r="A29" s="145" t="s">
        <v>181</v>
      </c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</row>
    <row r="30" spans="1:13" ht="15.75">
      <c r="A30" s="155" t="s">
        <v>144</v>
      </c>
      <c r="B30" s="155"/>
      <c r="C30" s="155"/>
      <c r="D30" s="155"/>
      <c r="E30" s="155"/>
      <c r="F30" s="58"/>
      <c r="G30" s="58"/>
      <c r="H30" s="58"/>
      <c r="I30" s="58"/>
      <c r="J30" s="58"/>
      <c r="K30" s="58"/>
      <c r="L30" s="58"/>
      <c r="M30" s="55"/>
    </row>
    <row r="31" spans="1:13" ht="15.75">
      <c r="A31" s="150" t="s">
        <v>175</v>
      </c>
      <c r="B31" s="150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</row>
    <row r="32" spans="1:13" ht="15.75">
      <c r="A32" s="150"/>
      <c r="B32" s="150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</row>
  </sheetData>
  <sheetProtection/>
  <mergeCells count="17">
    <mergeCell ref="A31:M32"/>
    <mergeCell ref="A7:A8"/>
    <mergeCell ref="B7:B8"/>
    <mergeCell ref="C7:C8"/>
    <mergeCell ref="D7:D8"/>
    <mergeCell ref="L7:L8"/>
    <mergeCell ref="A30:E30"/>
    <mergeCell ref="E7:F7"/>
    <mergeCell ref="G7:H7"/>
    <mergeCell ref="J7:K7"/>
    <mergeCell ref="A29:M29"/>
    <mergeCell ref="A1:M1"/>
    <mergeCell ref="A2:M2"/>
    <mergeCell ref="A3:M3"/>
    <mergeCell ref="A5:L5"/>
    <mergeCell ref="A4:L4"/>
    <mergeCell ref="J6:K6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B1">
      <selection activeCell="E23" sqref="E23"/>
    </sheetView>
  </sheetViews>
  <sheetFormatPr defaultColWidth="9.00390625" defaultRowHeight="12.75"/>
  <cols>
    <col min="1" max="1" width="29.75390625" style="89" customWidth="1"/>
    <col min="2" max="2" width="36.625" style="89" customWidth="1"/>
    <col min="3" max="3" width="13.25390625" style="89" customWidth="1"/>
    <col min="4" max="4" width="14.75390625" style="89" customWidth="1"/>
    <col min="5" max="5" width="45.625" style="89" customWidth="1"/>
    <col min="6" max="16384" width="9.125" style="89" customWidth="1"/>
  </cols>
  <sheetData>
    <row r="1" spans="1:5" ht="13.5">
      <c r="A1" s="87"/>
      <c r="B1" s="87"/>
      <c r="C1" s="87"/>
      <c r="D1" s="87"/>
      <c r="E1" s="88" t="s">
        <v>263</v>
      </c>
    </row>
    <row r="2" spans="1:5" ht="13.5">
      <c r="A2" s="87"/>
      <c r="B2" s="87"/>
      <c r="C2" s="87"/>
      <c r="D2" s="90"/>
      <c r="E2" s="87"/>
    </row>
    <row r="3" spans="1:5" ht="12.75">
      <c r="A3" s="87"/>
      <c r="B3" s="91" t="s">
        <v>264</v>
      </c>
      <c r="C3" s="87"/>
      <c r="D3" s="87"/>
      <c r="E3" s="87"/>
    </row>
    <row r="4" spans="1:5" ht="12.75">
      <c r="A4" s="87"/>
      <c r="B4" s="87" t="s">
        <v>265</v>
      </c>
      <c r="C4" s="87"/>
      <c r="D4" s="87"/>
      <c r="E4" s="87"/>
    </row>
    <row r="5" spans="1:5" ht="12.75">
      <c r="A5" s="87"/>
      <c r="B5" s="161" t="s">
        <v>266</v>
      </c>
      <c r="C5" s="161"/>
      <c r="D5" s="161"/>
      <c r="E5" s="87"/>
    </row>
    <row r="6" spans="1:5" ht="12.75">
      <c r="A6" s="87"/>
      <c r="B6" s="87" t="s">
        <v>315</v>
      </c>
      <c r="C6" s="87"/>
      <c r="D6" s="87"/>
      <c r="E6" s="87"/>
    </row>
    <row r="7" spans="1:5" ht="12.75">
      <c r="A7" s="87"/>
      <c r="B7" s="87"/>
      <c r="C7" s="87"/>
      <c r="D7" s="87"/>
      <c r="E7" s="87"/>
    </row>
    <row r="8" spans="1:5" ht="12.75">
      <c r="A8" s="159" t="s">
        <v>267</v>
      </c>
      <c r="B8" s="159"/>
      <c r="C8" s="162" t="s">
        <v>268</v>
      </c>
      <c r="D8" s="162"/>
      <c r="E8" s="158" t="s">
        <v>269</v>
      </c>
    </row>
    <row r="9" spans="1:5" ht="89.25">
      <c r="A9" s="159"/>
      <c r="B9" s="159"/>
      <c r="C9" s="78" t="s">
        <v>309</v>
      </c>
      <c r="D9" s="78" t="s">
        <v>316</v>
      </c>
      <c r="E9" s="158"/>
    </row>
    <row r="10" spans="1:5" ht="12.75">
      <c r="A10" s="159" t="s">
        <v>270</v>
      </c>
      <c r="B10" s="159" t="s">
        <v>271</v>
      </c>
      <c r="C10" s="159" t="s">
        <v>272</v>
      </c>
      <c r="D10" s="159" t="s">
        <v>273</v>
      </c>
      <c r="E10" s="158"/>
    </row>
    <row r="11" spans="1:5" ht="33.75" customHeight="1">
      <c r="A11" s="159"/>
      <c r="B11" s="159"/>
      <c r="C11" s="159"/>
      <c r="D11" s="159"/>
      <c r="E11" s="158"/>
    </row>
    <row r="12" spans="1:5" ht="69" customHeight="1">
      <c r="A12" s="92" t="s">
        <v>285</v>
      </c>
      <c r="B12" s="93" t="s">
        <v>290</v>
      </c>
      <c r="C12" s="94">
        <v>267</v>
      </c>
      <c r="D12" s="96">
        <v>107.8</v>
      </c>
      <c r="E12" s="92" t="s">
        <v>319</v>
      </c>
    </row>
    <row r="13" spans="1:5" ht="81.75" customHeight="1">
      <c r="A13" s="92" t="s">
        <v>284</v>
      </c>
      <c r="B13" s="92" t="s">
        <v>289</v>
      </c>
      <c r="C13" s="99">
        <v>2672.55</v>
      </c>
      <c r="D13" s="94">
        <v>1192.7</v>
      </c>
      <c r="E13" s="92" t="s">
        <v>310</v>
      </c>
    </row>
    <row r="14" spans="1:5" ht="107.25" customHeight="1">
      <c r="A14" s="92" t="s">
        <v>298</v>
      </c>
      <c r="B14" s="93" t="s">
        <v>299</v>
      </c>
      <c r="C14" s="95">
        <v>12009.87</v>
      </c>
      <c r="D14" s="94">
        <v>760.6</v>
      </c>
      <c r="E14" s="92" t="s">
        <v>320</v>
      </c>
    </row>
    <row r="15" spans="1:5" ht="84" customHeight="1">
      <c r="A15" s="92" t="s">
        <v>283</v>
      </c>
      <c r="B15" s="92" t="s">
        <v>288</v>
      </c>
      <c r="C15" s="94">
        <v>440.24</v>
      </c>
      <c r="D15" s="96">
        <v>148.9</v>
      </c>
      <c r="E15" s="92" t="s">
        <v>321</v>
      </c>
    </row>
    <row r="16" spans="1:5" ht="108" customHeight="1">
      <c r="A16" s="92" t="s">
        <v>282</v>
      </c>
      <c r="B16" s="92" t="s">
        <v>293</v>
      </c>
      <c r="C16" s="99">
        <v>1372.85</v>
      </c>
      <c r="D16" s="99">
        <v>408.6</v>
      </c>
      <c r="E16" s="92" t="s">
        <v>322</v>
      </c>
    </row>
    <row r="17" spans="1:5" ht="122.25" customHeight="1">
      <c r="A17" s="92" t="s">
        <v>279</v>
      </c>
      <c r="B17" s="92" t="s">
        <v>287</v>
      </c>
      <c r="C17" s="99">
        <v>3571.89</v>
      </c>
      <c r="D17" s="94">
        <v>125.7</v>
      </c>
      <c r="E17" s="92" t="s">
        <v>323</v>
      </c>
    </row>
    <row r="18" spans="1:5" ht="108" customHeight="1">
      <c r="A18" s="92" t="s">
        <v>280</v>
      </c>
      <c r="B18" s="93" t="s">
        <v>301</v>
      </c>
      <c r="C18" s="99">
        <v>2200.79</v>
      </c>
      <c r="D18" s="94">
        <v>159</v>
      </c>
      <c r="E18" s="92" t="s">
        <v>324</v>
      </c>
    </row>
    <row r="19" spans="1:5" ht="69" customHeight="1">
      <c r="A19" s="92" t="s">
        <v>281</v>
      </c>
      <c r="B19" s="92" t="s">
        <v>291</v>
      </c>
      <c r="C19" s="99">
        <v>632.61</v>
      </c>
      <c r="D19" s="94">
        <v>197.1</v>
      </c>
      <c r="E19" s="92" t="s">
        <v>311</v>
      </c>
    </row>
    <row r="20" spans="1:5" ht="140.25">
      <c r="A20" s="92" t="s">
        <v>278</v>
      </c>
      <c r="B20" s="92" t="s">
        <v>286</v>
      </c>
      <c r="C20" s="99">
        <v>43.4</v>
      </c>
      <c r="D20" s="99">
        <v>0</v>
      </c>
      <c r="E20" s="92"/>
    </row>
    <row r="21" spans="1:5" ht="72" customHeight="1">
      <c r="A21" s="92" t="s">
        <v>302</v>
      </c>
      <c r="B21" s="92" t="s">
        <v>305</v>
      </c>
      <c r="C21" s="99">
        <v>125.02</v>
      </c>
      <c r="D21" s="99">
        <v>0</v>
      </c>
      <c r="E21" s="92"/>
    </row>
    <row r="22" spans="1:5" ht="71.25" customHeight="1">
      <c r="A22" s="92" t="s">
        <v>300</v>
      </c>
      <c r="B22" s="93" t="s">
        <v>292</v>
      </c>
      <c r="C22" s="100">
        <v>3125</v>
      </c>
      <c r="D22" s="100">
        <v>291.4</v>
      </c>
      <c r="E22" s="92" t="s">
        <v>325</v>
      </c>
    </row>
    <row r="23" spans="1:5" ht="83.25" customHeight="1">
      <c r="A23" s="92" t="s">
        <v>303</v>
      </c>
      <c r="B23" s="93" t="s">
        <v>304</v>
      </c>
      <c r="C23" s="100">
        <v>1358.75</v>
      </c>
      <c r="D23" s="100">
        <v>0</v>
      </c>
      <c r="E23" s="92"/>
    </row>
    <row r="24" spans="1:5" s="98" customFormat="1" ht="22.5" customHeight="1">
      <c r="A24" s="160" t="s">
        <v>274</v>
      </c>
      <c r="B24" s="160"/>
      <c r="C24" s="101">
        <f>SUM(C12:C23)</f>
        <v>27819.970000000005</v>
      </c>
      <c r="D24" s="101">
        <f>SUM(D12:D23)</f>
        <v>3391.7999999999997</v>
      </c>
      <c r="E24" s="97"/>
    </row>
  </sheetData>
  <sheetProtection/>
  <mergeCells count="9">
    <mergeCell ref="A24:B24"/>
    <mergeCell ref="B5:D5"/>
    <mergeCell ref="A8:B9"/>
    <mergeCell ref="C8:D8"/>
    <mergeCell ref="E8:E11"/>
    <mergeCell ref="A10:A11"/>
    <mergeCell ref="B10:B11"/>
    <mergeCell ref="C10:C11"/>
    <mergeCell ref="D10:D11"/>
  </mergeCells>
  <printOptions/>
  <pageMargins left="0.5511811023622047" right="0.35433070866141736" top="0.787401574803149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Приемная</cp:lastModifiedBy>
  <cp:lastPrinted>2017-08-30T09:14:29Z</cp:lastPrinted>
  <dcterms:created xsi:type="dcterms:W3CDTF">2007-10-25T07:17:21Z</dcterms:created>
  <dcterms:modified xsi:type="dcterms:W3CDTF">2017-11-07T07:34:12Z</dcterms:modified>
  <cp:category/>
  <cp:version/>
  <cp:contentType/>
  <cp:contentStatus/>
</cp:coreProperties>
</file>