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30" yWindow="0" windowWidth="8250" windowHeight="7905" activeTab="14"/>
  </bookViews>
  <sheets>
    <sheet name="дом 1" sheetId="1" r:id="rId1"/>
    <sheet name="дом 2" sheetId="2" r:id="rId2"/>
    <sheet name="дом 3" sheetId="3" r:id="rId3"/>
    <sheet name="дом 4" sheetId="4" r:id="rId4"/>
    <sheet name="дом 5" sheetId="5" r:id="rId5"/>
    <sheet name="дом 6" sheetId="6" r:id="rId6"/>
    <sheet name="дом 7" sheetId="7" r:id="rId7"/>
    <sheet name="дом 8" sheetId="8" r:id="rId8"/>
    <sheet name="дом 9" sheetId="9" r:id="rId9"/>
    <sheet name="дом 10" sheetId="10" r:id="rId10"/>
    <sheet name="дом 11" sheetId="11" r:id="rId11"/>
    <sheet name="дом 12" sheetId="12" r:id="rId12"/>
    <sheet name="дом 13" sheetId="13" r:id="rId13"/>
    <sheet name="дом 14" sheetId="14" r:id="rId14"/>
    <sheet name="Лист15" sheetId="15" r:id="rId15"/>
  </sheets>
  <calcPr calcId="124519"/>
</workbook>
</file>

<file path=xl/calcChain.xml><?xml version="1.0" encoding="utf-8"?>
<calcChain xmlns="http://schemas.openxmlformats.org/spreadsheetml/2006/main">
  <c r="I55" i="15"/>
  <c r="I55" i="11"/>
  <c r="I55" i="10"/>
  <c r="I55" i="9"/>
  <c r="I55" i="8"/>
  <c r="I55" i="7"/>
  <c r="I55" i="6"/>
  <c r="I55" i="5"/>
  <c r="I55" i="4"/>
  <c r="I55" i="3"/>
  <c r="I55" i="2"/>
  <c r="I55" i="1"/>
  <c r="I55" i="14"/>
  <c r="I55" i="13"/>
  <c r="I55" i="12"/>
  <c r="I21" i="15"/>
  <c r="I15"/>
  <c r="I49"/>
  <c r="I49" i="14"/>
  <c r="I21"/>
  <c r="I15"/>
  <c r="I49" i="13"/>
  <c r="I21"/>
  <c r="I15"/>
  <c r="I49" i="12"/>
  <c r="I21"/>
  <c r="I15"/>
  <c r="I49" i="11"/>
  <c r="I21"/>
  <c r="I15"/>
  <c r="I49" i="10"/>
  <c r="I15"/>
  <c r="I21"/>
  <c r="I49" i="9"/>
  <c r="I21"/>
  <c r="I15"/>
  <c r="I40" i="8"/>
  <c r="I49"/>
  <c r="I21"/>
  <c r="I15"/>
  <c r="I49" i="7"/>
  <c r="I21"/>
  <c r="I15"/>
  <c r="I40" i="6"/>
  <c r="I49"/>
  <c r="I21"/>
  <c r="I15"/>
  <c r="I49" i="5"/>
  <c r="I21"/>
  <c r="I15"/>
  <c r="I49" i="4"/>
  <c r="I21"/>
  <c r="I15"/>
  <c r="I49" i="3"/>
  <c r="I21"/>
  <c r="I15"/>
  <c r="I49" i="2"/>
  <c r="I40" i="1" l="1"/>
  <c r="I21" i="2"/>
  <c r="I15"/>
  <c r="I41" i="1"/>
  <c r="I49"/>
  <c r="I21" l="1"/>
  <c r="I15"/>
  <c r="I41" i="15" l="1"/>
  <c r="I40" s="1"/>
  <c r="I41" i="14"/>
  <c r="I40" s="1"/>
  <c r="I41" i="13"/>
  <c r="I40" s="1"/>
  <c r="I41" i="12"/>
  <c r="I40" s="1"/>
  <c r="I41" i="11"/>
  <c r="I40" s="1"/>
  <c r="I41" i="10"/>
  <c r="I40" s="1"/>
  <c r="I41" i="9"/>
  <c r="I40" s="1"/>
  <c r="I41" i="8"/>
  <c r="I41" i="7"/>
  <c r="I40" s="1"/>
  <c r="I41" i="6"/>
  <c r="I41" i="5"/>
  <c r="I40" s="1"/>
  <c r="I41" i="4"/>
  <c r="I40" s="1"/>
  <c r="I41" i="3"/>
  <c r="I40" s="1"/>
  <c r="I41" i="2"/>
  <c r="I40" s="1"/>
  <c r="I52" i="15"/>
  <c r="I43" i="14"/>
  <c r="I52"/>
  <c r="I52" i="13"/>
  <c r="I43" i="11"/>
  <c r="I52"/>
  <c r="I52" i="10"/>
  <c r="I52" i="9"/>
  <c r="I43" i="8"/>
  <c r="I52"/>
  <c r="I52" i="5"/>
  <c r="I52" i="12"/>
  <c r="I52" i="7"/>
  <c r="I52" i="6"/>
  <c r="I52" i="4"/>
  <c r="I52" i="3"/>
  <c r="I52" i="2"/>
  <c r="I52" i="1"/>
  <c r="I89" i="15" l="1"/>
  <c r="I86"/>
  <c r="I89" i="14"/>
  <c r="I86"/>
  <c r="I89" i="13"/>
  <c r="I86"/>
  <c r="I89" i="12"/>
  <c r="I86"/>
  <c r="I89" i="11"/>
  <c r="I86"/>
  <c r="I89" i="10"/>
  <c r="I86"/>
  <c r="I89" i="9"/>
  <c r="I86"/>
  <c r="I89" i="8"/>
  <c r="I86"/>
  <c r="I89" i="7"/>
  <c r="I86"/>
  <c r="I89" i="6"/>
  <c r="I86"/>
  <c r="I89" i="5"/>
  <c r="I86"/>
  <c r="I89" i="4"/>
  <c r="I86"/>
  <c r="I89" i="3"/>
  <c r="I86"/>
  <c r="I89" i="2"/>
  <c r="I86"/>
  <c r="I89" i="1"/>
  <c r="I86"/>
  <c r="I64" i="15"/>
  <c r="I64" i="14"/>
  <c r="I64" i="13"/>
  <c r="I64" i="12"/>
  <c r="I64" i="11"/>
  <c r="I64" i="10"/>
  <c r="I64" i="9"/>
  <c r="I64" i="8"/>
  <c r="I64" i="7"/>
  <c r="I64" i="6"/>
  <c r="I64" i="5"/>
  <c r="I64" i="4"/>
  <c r="I64" i="3"/>
  <c r="I64" i="2"/>
  <c r="I64" i="1"/>
  <c r="I63"/>
  <c r="I87" i="3" l="1"/>
</calcChain>
</file>

<file path=xl/sharedStrings.xml><?xml version="1.0" encoding="utf-8"?>
<sst xmlns="http://schemas.openxmlformats.org/spreadsheetml/2006/main" count="1783" uniqueCount="128">
  <si>
    <t>Отчет об исполнении управляющей организацией</t>
  </si>
  <si>
    <t>МП "ЖХ" МО Кусинское сельское поселение договора управления</t>
  </si>
  <si>
    <t xml:space="preserve">Адрес: </t>
  </si>
  <si>
    <t xml:space="preserve">ул. Центральная </t>
  </si>
  <si>
    <t>д.</t>
  </si>
  <si>
    <t xml:space="preserve">Общая информация о выполняемых работах ( оказываемых услугах) по содержанию </t>
  </si>
  <si>
    <t>и текущему ремонту общего имущества в многоквартирном доме (руб.)</t>
  </si>
  <si>
    <t>Авансовые платежи потребителей ( на начало периода)</t>
  </si>
  <si>
    <t>Начислено за услуги ( работы) по содержанию и текущему ремонту, в том числе</t>
  </si>
  <si>
    <t>-</t>
  </si>
  <si>
    <t>Всего денежных средств с учетом остатков………………………………………………….….…</t>
  </si>
  <si>
    <t>Авансовые платежи потребителей ( на конец периода)……………………………………</t>
  </si>
  <si>
    <t>Переходящие остатки денежных средств ( на конец периода)…………………………</t>
  </si>
  <si>
    <t>Задолженность потребителей ( на конец периода)……………………………………………</t>
  </si>
  <si>
    <t>за коммунальные ресурсы СОИ ………………………………....…………….…..</t>
  </si>
  <si>
    <t>Текущий ремонт общего имущества МКД</t>
  </si>
  <si>
    <t>Выполненные работы ( оказанные услуги) по содержанию общего имущества и текущему ремонту в отчетном периоде</t>
  </si>
  <si>
    <t>Наименование работы ( услуги)</t>
  </si>
  <si>
    <t>ед. измерения</t>
  </si>
  <si>
    <t>сумма, руб.</t>
  </si>
  <si>
    <t>Кровельные работы</t>
  </si>
  <si>
    <t>Строительные работы</t>
  </si>
  <si>
    <t>Малярные и отделочные работы</t>
  </si>
  <si>
    <t xml:space="preserve">Ремонт каменных конструкций </t>
  </si>
  <si>
    <t>Ремонт и оборудование придомовой территории</t>
  </si>
  <si>
    <t>Работы ЖЭУ</t>
  </si>
  <si>
    <t>Изготовление металлоконструкций</t>
  </si>
  <si>
    <t>Сантехнические работы</t>
  </si>
  <si>
    <t xml:space="preserve">Электромонтажные работы </t>
  </si>
  <si>
    <t>Общестроительные работы</t>
  </si>
  <si>
    <t>Подготовка к зимнему периоду</t>
  </si>
  <si>
    <t>Аварийно-диспетчерское обслуживание</t>
  </si>
  <si>
    <t>Измерение электрического сопротивления в МКД</t>
  </si>
  <si>
    <t>Комплексная уборка и обслуживание придомовых территорий</t>
  </si>
  <si>
    <t>за текущий ремонт …………………………………………………………………………</t>
  </si>
  <si>
    <t>за содержание дома ………………………………………………………………..…….</t>
  </si>
  <si>
    <t>Получено денежных средств, в том числе ……………………………………...……………..</t>
  </si>
  <si>
    <t>Организация мест для накопления ртутьсодержащих ламп и их передача в специализированные организации</t>
  </si>
  <si>
    <t>Содержание внутридомовых инженерных систем  газоснабжения</t>
  </si>
  <si>
    <t>Содержание внутридомовых инженерных систем  электроснабжения</t>
  </si>
  <si>
    <t>Содержание внутридомовых инженерных систем  водоснабжения,водоотведения,теплоснабжения</t>
  </si>
  <si>
    <t>ТО элеваторного узла или АИТП, ОДПУ, снятие показаний и учет коммунальных ресурсов</t>
  </si>
  <si>
    <t>Уборка лестничных клеток в МКД без лифта</t>
  </si>
  <si>
    <t>Услуги ЕИРЦ</t>
  </si>
  <si>
    <t>Коммунальные ресурсы, потребляемые при использовании общего имущества в МКД</t>
  </si>
  <si>
    <t>Коммунальные ресурсы СОИ</t>
  </si>
  <si>
    <t>Претензии по качеству работ</t>
  </si>
  <si>
    <t>Количество поступивших претензий ………………………………………………………………….</t>
  </si>
  <si>
    <t>количество удовлетворенных претензий…………………………………………………………..</t>
  </si>
  <si>
    <t>Количество претензий, в удовлетворении которых отказано…………………………..</t>
  </si>
  <si>
    <t>Сумма произведенного перерасчета ( руб)……………………………..…...………………..…</t>
  </si>
  <si>
    <t>Общая информация по предоставленным коммунальных услугам, ( руб.)</t>
  </si>
  <si>
    <t>Авансовые платежи потребителей ( на начало периода)……………………….………….</t>
  </si>
  <si>
    <t>Переходящие остатки денежных средств ( на начало периода)…………………………</t>
  </si>
  <si>
    <t>Задолженность потребителей ( на конец периода)………………………...….….………….</t>
  </si>
  <si>
    <t>Задолженность потребителей ( на начало периода)………………………...….….………….</t>
  </si>
  <si>
    <t>Авансовые платежи потребителей ( на конец периода)…………..……………………….</t>
  </si>
  <si>
    <t>Переходящие остатки  денежных средств ( на конец периода)…………………………</t>
  </si>
  <si>
    <t>Информация о наличии претензий по качеству предоставленных коммунальных услуг</t>
  </si>
  <si>
    <t>Содержание общего имущества  МКД:</t>
  </si>
  <si>
    <t>Получено денежных средств по результатам претензионно-исковой работы, (руб)</t>
  </si>
  <si>
    <t>Направлено претензий потребителям-должникам…………………………………..………..</t>
  </si>
  <si>
    <t>Направлено исковых заявлений…………………………………………………………….……………….</t>
  </si>
  <si>
    <t>………………………………………..…….</t>
  </si>
  <si>
    <t>Переходящие остатки денежных средств ( на начало периода)……………………………..……….….</t>
  </si>
  <si>
    <t>Задолженность потребителей ( на начало периода) ………….……………………….....………</t>
  </si>
  <si>
    <t>денежные средства от собственников/нанимателей помещений…………………....</t>
  </si>
  <si>
    <t>целевые взносы от собственников/нанимателей помещений……………………….…</t>
  </si>
  <si>
    <t>прочие поступления…………………………………..…………………………………………………..……..</t>
  </si>
  <si>
    <t xml:space="preserve">ул, Центральная </t>
  </si>
  <si>
    <t>д,</t>
  </si>
  <si>
    <t>и текущему ремонту общего имущества в многоквартирном доме (руб,)</t>
  </si>
  <si>
    <t>………………………………………,,……,</t>
  </si>
  <si>
    <t>Переходящие остатки денежных средств ( на начало периода)……………………………,,………,…,</t>
  </si>
  <si>
    <t>Задолженность потребителей ( на начало периода) …………,………………………,,,,,………</t>
  </si>
  <si>
    <t>за содержание дома ………………………………………………………………,,……,</t>
  </si>
  <si>
    <t>за коммунальные ресурсы СОИ ………………………………,,,,……………,…,,</t>
  </si>
  <si>
    <t>Получено денежных средств, в том числе ……………………………………,,,……………,,</t>
  </si>
  <si>
    <t>денежные средства от собственников/нанимателей помещений…………………,,,,</t>
  </si>
  <si>
    <t>целевые взносы от собственников/нанимателей помещений………………………,…</t>
  </si>
  <si>
    <t>прочие поступления…………………………………,,…………………………………………………,,……,,</t>
  </si>
  <si>
    <t>Всего денежных средств с учетом остатков…………………………………………………,…,…</t>
  </si>
  <si>
    <t>ед, измерения</t>
  </si>
  <si>
    <t>сумма, руб,</t>
  </si>
  <si>
    <t>Количество поступивших претензий …………………………………………………………………,</t>
  </si>
  <si>
    <t>количество удовлетворенных претензий…………………………………………………………,,</t>
  </si>
  <si>
    <t>Количество претензий, в удовлетворении которых отказано…………………………,,</t>
  </si>
  <si>
    <t>Сумма произведенного перерасчета ( руб)……………………………,,…,,,………………,,…</t>
  </si>
  <si>
    <t>Общая информация по предоставленным коммунальных услугам, ( руб,)</t>
  </si>
  <si>
    <t>Авансовые платежи потребителей ( на начало периода)………………………,…………,</t>
  </si>
  <si>
    <t>Задолженность потребителей ( на начало периода)………………………,,,…,…,…………,</t>
  </si>
  <si>
    <t>Авансовые платежи потребителей ( на конец периода)…………,,………………………,</t>
  </si>
  <si>
    <t>Задолженность потребителей ( на конец периода)………………………,,,…,…,…………,</t>
  </si>
  <si>
    <t>Претензионно - исковая работа………………,,…………………………………………………………</t>
  </si>
  <si>
    <t>Направлено претензий потребителям-должникам…………………………………,,………,,</t>
  </si>
  <si>
    <t>Направлено исковых заявлений……………………………………………………………,………………,</t>
  </si>
  <si>
    <t>Претензионно - исковая работа</t>
  </si>
  <si>
    <t>Дератизация и дезинсекция</t>
  </si>
  <si>
    <t>Уборка контейнерных площадок</t>
  </si>
  <si>
    <t>Содержание детских игровых площадок</t>
  </si>
  <si>
    <t>руб</t>
  </si>
  <si>
    <t>руб.</t>
  </si>
  <si>
    <t>расходы текущий ремонт общего имущества МКД</t>
  </si>
  <si>
    <t>за 2022 года</t>
  </si>
  <si>
    <t>за 2022 год</t>
  </si>
  <si>
    <t>за 2022год</t>
  </si>
  <si>
    <t>Начислено всего</t>
  </si>
  <si>
    <t>Получено разницы в тарифах</t>
  </si>
  <si>
    <t>………………………………………………………..</t>
  </si>
  <si>
    <t>Получено всего</t>
  </si>
  <si>
    <t>Начислено всего…………</t>
  </si>
  <si>
    <t>Расходы всего……….</t>
  </si>
  <si>
    <t>Начислено всего……..</t>
  </si>
  <si>
    <t>Получено всего…….</t>
  </si>
  <si>
    <t>Расходы всего…….</t>
  </si>
  <si>
    <t>Начислено всего…..</t>
  </si>
  <si>
    <t>Получено всего…..</t>
  </si>
  <si>
    <t>Расходы всего…</t>
  </si>
  <si>
    <t>Получено всего….</t>
  </si>
  <si>
    <t>Расходов всего…..</t>
  </si>
  <si>
    <t>Расходов всего</t>
  </si>
  <si>
    <t>Начислено всего….</t>
  </si>
  <si>
    <t>Получено всего…</t>
  </si>
  <si>
    <t>Расходов всего…</t>
  </si>
  <si>
    <t>Начислено всего…</t>
  </si>
  <si>
    <t>Расходов всего….</t>
  </si>
  <si>
    <t>Расходы всего…..</t>
  </si>
  <si>
    <t>Начислено всего……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</si>
</sst>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0" xfId="0" applyFont="1" applyAlignment="1">
      <alignment horizontal="center"/>
    </xf>
    <xf numFmtId="0" fontId="0" fillId="0" borderId="0" xfId="0" applyFill="1"/>
    <xf numFmtId="0" fontId="1" fillId="0" borderId="0" xfId="0" applyFont="1" applyFill="1"/>
    <xf numFmtId="4" fontId="1" fillId="0" borderId="0" xfId="0" applyNumberFormat="1" applyFont="1"/>
    <xf numFmtId="4" fontId="2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/>
    <xf numFmtId="4" fontId="1" fillId="0" borderId="5" xfId="0" applyNumberFormat="1" applyFont="1" applyBorder="1"/>
    <xf numFmtId="4" fontId="1" fillId="0" borderId="0" xfId="0" applyNumberFormat="1" applyFont="1" applyFill="1" applyAlignment="1">
      <alignment horizontal="center"/>
    </xf>
    <xf numFmtId="4" fontId="1" fillId="0" borderId="0" xfId="0" applyNumberFormat="1" applyFont="1" applyFill="1"/>
    <xf numFmtId="0" fontId="1" fillId="0" borderId="1" xfId="0" applyFont="1" applyFill="1" applyBorder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4" fontId="2" fillId="0" borderId="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/>
    <xf numFmtId="0" fontId="1" fillId="0" borderId="0" xfId="0" applyFont="1" applyFill="1" applyBorder="1" applyAlignment="1">
      <alignment horizontal="center"/>
    </xf>
    <xf numFmtId="4" fontId="1" fillId="0" borderId="0" xfId="0" applyNumberFormat="1" applyFont="1" applyFill="1" applyBorder="1"/>
    <xf numFmtId="4" fontId="1" fillId="0" borderId="13" xfId="0" applyNumberFormat="1" applyFont="1" applyFill="1" applyBorder="1"/>
    <xf numFmtId="4" fontId="1" fillId="0" borderId="12" xfId="0" applyNumberFormat="1" applyFont="1" applyFill="1" applyBorder="1"/>
    <xf numFmtId="4" fontId="1" fillId="0" borderId="8" xfId="0" applyNumberFormat="1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0" fontId="1" fillId="0" borderId="3" xfId="0" applyFont="1" applyFill="1" applyBorder="1"/>
    <xf numFmtId="0" fontId="2" fillId="0" borderId="2" xfId="0" applyFont="1" applyFill="1" applyBorder="1" applyAlignment="1">
      <alignment horizontal="center" vertical="center" wrapText="1"/>
    </xf>
    <xf numFmtId="4" fontId="1" fillId="0" borderId="5" xfId="0" applyNumberFormat="1" applyFont="1" applyFill="1" applyBorder="1"/>
    <xf numFmtId="0" fontId="1" fillId="0" borderId="0" xfId="0" applyFont="1" applyFill="1" applyBorder="1"/>
    <xf numFmtId="4" fontId="3" fillId="0" borderId="0" xfId="0" applyNumberFormat="1" applyFont="1" applyFill="1" applyBorder="1" applyAlignment="1" applyProtection="1">
      <alignment horizontal="right" vertical="center" readingOrder="1"/>
    </xf>
    <xf numFmtId="4" fontId="3" fillId="0" borderId="0" xfId="0" applyNumberFormat="1" applyFont="1" applyFill="1" applyBorder="1" applyAlignment="1" applyProtection="1">
      <alignment horizontal="center" vertical="center" readingOrder="1"/>
    </xf>
    <xf numFmtId="4" fontId="0" fillId="0" borderId="5" xfId="0" applyNumberFormat="1" applyFill="1" applyBorder="1"/>
    <xf numFmtId="0" fontId="5" fillId="0" borderId="0" xfId="0" applyFont="1" applyFill="1"/>
    <xf numFmtId="4" fontId="5" fillId="0" borderId="0" xfId="0" applyNumberFormat="1" applyFont="1" applyFill="1"/>
    <xf numFmtId="4" fontId="5" fillId="0" borderId="0" xfId="0" applyNumberFormat="1" applyFont="1" applyFill="1" applyAlignment="1">
      <alignment horizontal="center"/>
    </xf>
    <xf numFmtId="0" fontId="0" fillId="0" borderId="0" xfId="0" applyFill="1" applyAlignment="1"/>
    <xf numFmtId="0" fontId="4" fillId="0" borderId="0" xfId="0" applyFont="1" applyFill="1"/>
    <xf numFmtId="0" fontId="5" fillId="0" borderId="0" xfId="0" applyFont="1" applyFill="1" applyBorder="1"/>
    <xf numFmtId="4" fontId="5" fillId="0" borderId="0" xfId="0" applyNumberFormat="1" applyFont="1" applyFill="1" applyBorder="1"/>
    <xf numFmtId="4" fontId="0" fillId="0" borderId="0" xfId="0" applyNumberFormat="1"/>
    <xf numFmtId="0" fontId="1" fillId="0" borderId="3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/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7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8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left" wrapText="1"/>
    </xf>
    <xf numFmtId="0" fontId="1" fillId="0" borderId="10" xfId="0" applyFont="1" applyFill="1" applyBorder="1" applyAlignment="1">
      <alignment horizontal="left" wrapText="1"/>
    </xf>
    <xf numFmtId="0" fontId="1" fillId="0" borderId="11" xfId="0" applyFont="1" applyFill="1" applyBorder="1" applyAlignment="1">
      <alignment horizontal="left" wrapText="1"/>
    </xf>
    <xf numFmtId="0" fontId="1" fillId="0" borderId="0" xfId="0" applyFont="1" applyFill="1" applyAlignment="1">
      <alignment horizontal="right"/>
    </xf>
    <xf numFmtId="0" fontId="0" fillId="0" borderId="0" xfId="0" applyFill="1" applyAlignment="1"/>
    <xf numFmtId="0" fontId="1" fillId="0" borderId="7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2"/>
  <sheetViews>
    <sheetView topLeftCell="A35" zoomScale="70" zoomScaleNormal="70" workbookViewId="0">
      <selection activeCell="I56" sqref="I56"/>
    </sheetView>
  </sheetViews>
  <sheetFormatPr defaultRowHeight="15"/>
  <cols>
    <col min="6" max="6" width="7.28515625" customWidth="1"/>
    <col min="7" max="7" width="11.140625" customWidth="1"/>
    <col min="8" max="8" width="11.5703125" customWidth="1"/>
    <col min="9" max="9" width="12.28515625" customWidth="1"/>
  </cols>
  <sheetData>
    <row r="1" spans="1:13">
      <c r="A1" s="57" t="s">
        <v>0</v>
      </c>
      <c r="B1" s="57"/>
      <c r="C1" s="57"/>
      <c r="D1" s="57"/>
      <c r="E1" s="57"/>
      <c r="F1" s="57"/>
      <c r="G1" s="57"/>
      <c r="H1" s="57"/>
      <c r="I1" s="57"/>
    </row>
    <row r="2" spans="1:13">
      <c r="A2" s="57" t="s">
        <v>1</v>
      </c>
      <c r="B2" s="57"/>
      <c r="C2" s="57"/>
      <c r="D2" s="57"/>
      <c r="E2" s="57"/>
      <c r="F2" s="57"/>
      <c r="G2" s="57"/>
      <c r="H2" s="57"/>
      <c r="I2" s="57"/>
    </row>
    <row r="3" spans="1:13">
      <c r="A3" s="57" t="s">
        <v>103</v>
      </c>
      <c r="B3" s="57"/>
      <c r="C3" s="57"/>
      <c r="D3" s="57"/>
      <c r="E3" s="57"/>
      <c r="F3" s="57"/>
      <c r="G3" s="57"/>
      <c r="H3" s="57"/>
      <c r="I3" s="57"/>
    </row>
    <row r="4" spans="1:13" ht="12" customHeight="1">
      <c r="A4" s="1"/>
      <c r="B4" s="1"/>
      <c r="C4" s="1"/>
      <c r="D4" s="1"/>
      <c r="E4" s="1"/>
      <c r="F4" s="1"/>
      <c r="G4" s="1"/>
      <c r="H4" s="1"/>
      <c r="I4" s="1"/>
    </row>
    <row r="5" spans="1:13">
      <c r="A5" s="1" t="s">
        <v>2</v>
      </c>
      <c r="B5" s="57" t="s">
        <v>69</v>
      </c>
      <c r="C5" s="57"/>
      <c r="D5" s="6" t="s">
        <v>70</v>
      </c>
      <c r="E5" s="2">
        <v>1</v>
      </c>
      <c r="F5" s="1"/>
      <c r="G5" s="1"/>
      <c r="H5" s="1"/>
      <c r="I5" s="1"/>
    </row>
    <row r="6" spans="1:13" ht="9.75" customHeight="1">
      <c r="A6" s="1"/>
      <c r="B6" s="1"/>
      <c r="C6" s="1"/>
      <c r="D6" s="1"/>
      <c r="E6" s="1"/>
      <c r="F6" s="1"/>
      <c r="G6" s="1"/>
      <c r="H6" s="1"/>
      <c r="I6" s="1"/>
    </row>
    <row r="7" spans="1:13" ht="15.75" thickBot="1">
      <c r="A7" s="15" t="s">
        <v>5</v>
      </c>
      <c r="B7" s="15"/>
      <c r="C7" s="15"/>
      <c r="D7" s="15"/>
      <c r="E7" s="15"/>
      <c r="F7" s="15"/>
      <c r="G7" s="15"/>
      <c r="H7" s="15"/>
      <c r="I7" s="15"/>
      <c r="J7" s="7"/>
    </row>
    <row r="8" spans="1:13" ht="15.75" thickBot="1">
      <c r="A8" s="15" t="s">
        <v>71</v>
      </c>
      <c r="B8" s="15"/>
      <c r="C8" s="15"/>
      <c r="D8" s="15"/>
      <c r="E8" s="15"/>
      <c r="F8" s="15"/>
      <c r="G8" s="15"/>
      <c r="H8" s="15"/>
      <c r="I8" s="15"/>
      <c r="J8" s="7"/>
      <c r="K8" s="7"/>
      <c r="L8" s="7"/>
      <c r="M8" s="7"/>
    </row>
    <row r="9" spans="1:13" ht="18.75" customHeight="1">
      <c r="A9" s="8"/>
      <c r="B9" s="8"/>
      <c r="C9" s="8"/>
      <c r="D9" s="8"/>
      <c r="E9" s="8"/>
      <c r="F9" s="8"/>
      <c r="G9" s="8"/>
      <c r="H9" s="8"/>
      <c r="I9" s="8"/>
      <c r="J9" s="7"/>
      <c r="K9" s="7"/>
      <c r="L9" s="7"/>
      <c r="M9" s="7"/>
    </row>
    <row r="10" spans="1:13" ht="13.5" customHeight="1">
      <c r="A10" s="8" t="s">
        <v>7</v>
      </c>
      <c r="B10" s="8"/>
      <c r="C10" s="8"/>
      <c r="D10" s="8"/>
      <c r="E10" s="8"/>
      <c r="F10" s="8"/>
      <c r="G10" s="8" t="s">
        <v>72</v>
      </c>
      <c r="H10" s="16"/>
      <c r="I10" s="16">
        <v>0</v>
      </c>
      <c r="J10" s="7"/>
      <c r="K10" s="7"/>
      <c r="L10" s="7"/>
      <c r="M10" s="7"/>
    </row>
    <row r="11" spans="1:13" ht="9" customHeight="1">
      <c r="A11" s="8"/>
      <c r="B11" s="8"/>
      <c r="C11" s="8"/>
      <c r="D11" s="8"/>
      <c r="E11" s="8"/>
      <c r="F11" s="8"/>
      <c r="G11" s="8"/>
      <c r="H11" s="8"/>
      <c r="I11" s="16"/>
      <c r="J11" s="7"/>
      <c r="K11" s="7"/>
      <c r="L11" s="7"/>
      <c r="M11" s="7"/>
    </row>
    <row r="12" spans="1:13">
      <c r="A12" s="8" t="s">
        <v>73</v>
      </c>
      <c r="B12" s="8"/>
      <c r="C12" s="8"/>
      <c r="D12" s="8"/>
      <c r="E12" s="8"/>
      <c r="F12" s="8"/>
      <c r="G12" s="8"/>
      <c r="H12" s="8"/>
      <c r="I12" s="16">
        <v>0</v>
      </c>
      <c r="J12" s="7"/>
      <c r="K12" s="7"/>
      <c r="L12" s="7"/>
      <c r="M12" s="7"/>
    </row>
    <row r="13" spans="1:13" ht="9.75" customHeight="1">
      <c r="A13" s="8"/>
      <c r="B13" s="8"/>
      <c r="C13" s="8"/>
      <c r="D13" s="8"/>
      <c r="E13" s="8"/>
      <c r="F13" s="8"/>
      <c r="G13" s="8"/>
      <c r="H13" s="8"/>
      <c r="I13" s="16"/>
      <c r="J13" s="7"/>
      <c r="K13" s="7"/>
      <c r="L13" s="7"/>
      <c r="M13" s="7"/>
    </row>
    <row r="14" spans="1:13">
      <c r="A14" s="8" t="s">
        <v>74</v>
      </c>
      <c r="B14" s="8"/>
      <c r="C14" s="8"/>
      <c r="D14" s="8"/>
      <c r="E14" s="8"/>
      <c r="F14" s="8"/>
      <c r="G14" s="8"/>
      <c r="H14" s="8"/>
      <c r="I14" s="36">
        <v>365096.7</v>
      </c>
      <c r="J14" s="7"/>
      <c r="K14" s="7"/>
      <c r="L14" s="7"/>
      <c r="M14" s="7"/>
    </row>
    <row r="15" spans="1:13" ht="12" customHeight="1">
      <c r="A15" s="8"/>
      <c r="B15" s="8"/>
      <c r="C15" s="8"/>
      <c r="D15" s="8"/>
      <c r="E15" s="8"/>
      <c r="F15" s="8"/>
      <c r="G15" s="34" t="s">
        <v>110</v>
      </c>
      <c r="H15" s="34"/>
      <c r="I15" s="35">
        <f>I16+I28</f>
        <v>352840.67</v>
      </c>
      <c r="J15" s="7"/>
      <c r="K15" s="7"/>
      <c r="L15" s="7"/>
      <c r="M15" s="7"/>
    </row>
    <row r="16" spans="1:13">
      <c r="A16" s="8" t="s">
        <v>8</v>
      </c>
      <c r="B16" s="8"/>
      <c r="C16" s="8"/>
      <c r="D16" s="8"/>
      <c r="E16" s="8"/>
      <c r="F16" s="8"/>
      <c r="G16" s="8"/>
      <c r="H16" s="8"/>
      <c r="I16" s="13">
        <v>316805</v>
      </c>
      <c r="J16" s="7"/>
      <c r="K16" s="7"/>
      <c r="L16" s="7"/>
      <c r="M16" s="7"/>
    </row>
    <row r="17" spans="1:13">
      <c r="A17" s="8"/>
      <c r="B17" s="8"/>
      <c r="C17" s="8"/>
      <c r="D17" s="8"/>
      <c r="E17" s="8"/>
      <c r="F17" s="8"/>
      <c r="G17" s="8"/>
      <c r="H17" s="8"/>
      <c r="I17" s="14"/>
      <c r="J17" s="7"/>
      <c r="K17" s="7"/>
      <c r="L17" s="7"/>
      <c r="M17" s="7"/>
    </row>
    <row r="18" spans="1:13">
      <c r="A18" s="17" t="s">
        <v>9</v>
      </c>
      <c r="B18" s="8" t="s">
        <v>75</v>
      </c>
      <c r="C18" s="8"/>
      <c r="D18" s="8"/>
      <c r="E18" s="8"/>
      <c r="F18" s="8"/>
      <c r="G18" s="8"/>
      <c r="H18" s="8"/>
      <c r="I18" s="13">
        <v>139136.70000000001</v>
      </c>
      <c r="J18" s="7"/>
      <c r="K18" s="7"/>
      <c r="L18" s="7"/>
      <c r="M18" s="7"/>
    </row>
    <row r="19" spans="1:13">
      <c r="A19" s="17" t="s">
        <v>9</v>
      </c>
      <c r="B19" s="8" t="s">
        <v>34</v>
      </c>
      <c r="C19" s="8"/>
      <c r="D19" s="8"/>
      <c r="E19" s="8"/>
      <c r="F19" s="8"/>
      <c r="G19" s="8"/>
      <c r="H19" s="8"/>
      <c r="I19" s="13">
        <v>173732.46</v>
      </c>
      <c r="J19" s="7"/>
      <c r="K19" s="7"/>
      <c r="L19" s="7"/>
      <c r="M19" s="7"/>
    </row>
    <row r="20" spans="1:13">
      <c r="A20" s="17" t="s">
        <v>9</v>
      </c>
      <c r="B20" s="8" t="s">
        <v>76</v>
      </c>
      <c r="C20" s="8"/>
      <c r="D20" s="8"/>
      <c r="E20" s="8"/>
      <c r="F20" s="8"/>
      <c r="G20" s="8"/>
      <c r="H20" s="8"/>
      <c r="I20" s="13">
        <v>3935.94</v>
      </c>
      <c r="J20" s="7"/>
      <c r="K20" s="7"/>
      <c r="L20" s="7"/>
      <c r="M20" s="7"/>
    </row>
    <row r="21" spans="1:13">
      <c r="A21" s="8"/>
      <c r="B21" s="8"/>
      <c r="C21" s="8"/>
      <c r="D21" s="8"/>
      <c r="E21" s="8"/>
      <c r="F21" s="8"/>
      <c r="G21" s="34" t="s">
        <v>109</v>
      </c>
      <c r="H21" s="34"/>
      <c r="I21" s="35">
        <f>I22+I28</f>
        <v>345311.67</v>
      </c>
      <c r="J21" s="7"/>
      <c r="K21" s="7"/>
      <c r="L21" s="7"/>
      <c r="M21" s="7"/>
    </row>
    <row r="22" spans="1:13">
      <c r="A22" s="8" t="s">
        <v>77</v>
      </c>
      <c r="B22" s="8"/>
      <c r="C22" s="8"/>
      <c r="D22" s="8"/>
      <c r="E22" s="8"/>
      <c r="F22" s="8"/>
      <c r="G22" s="8"/>
      <c r="H22" s="8"/>
      <c r="I22" s="13">
        <v>309276</v>
      </c>
      <c r="J22" s="7"/>
      <c r="K22" s="7"/>
      <c r="L22" s="7"/>
      <c r="M22" s="7"/>
    </row>
    <row r="23" spans="1:13">
      <c r="A23" s="8"/>
      <c r="B23" s="8"/>
      <c r="C23" s="8"/>
      <c r="D23" s="8"/>
      <c r="E23" s="8"/>
      <c r="F23" s="8"/>
      <c r="G23" s="8"/>
      <c r="H23" s="8"/>
      <c r="I23" s="14"/>
      <c r="J23" s="7"/>
      <c r="K23" s="7"/>
      <c r="L23" s="7"/>
      <c r="M23" s="7"/>
    </row>
    <row r="24" spans="1:13">
      <c r="A24" s="17" t="s">
        <v>9</v>
      </c>
      <c r="B24" s="8" t="s">
        <v>78</v>
      </c>
      <c r="C24" s="8"/>
      <c r="D24" s="8"/>
      <c r="E24" s="8"/>
      <c r="F24" s="8"/>
      <c r="G24" s="8"/>
      <c r="H24" s="8"/>
      <c r="I24" s="13">
        <v>309276</v>
      </c>
      <c r="J24" s="7"/>
      <c r="K24" s="7"/>
      <c r="L24" s="7"/>
      <c r="M24" s="7"/>
    </row>
    <row r="25" spans="1:13">
      <c r="A25" s="17" t="s">
        <v>9</v>
      </c>
      <c r="B25" s="8" t="s">
        <v>79</v>
      </c>
      <c r="C25" s="8"/>
      <c r="D25" s="8"/>
      <c r="E25" s="8"/>
      <c r="F25" s="8"/>
      <c r="G25" s="8"/>
      <c r="H25" s="8"/>
      <c r="I25" s="13">
        <v>0</v>
      </c>
      <c r="J25" s="7"/>
      <c r="K25" s="7"/>
      <c r="L25" s="7"/>
      <c r="M25" s="7"/>
    </row>
    <row r="26" spans="1:13">
      <c r="A26" s="17" t="s">
        <v>9</v>
      </c>
      <c r="B26" s="8" t="s">
        <v>80</v>
      </c>
      <c r="C26" s="8"/>
      <c r="D26" s="8"/>
      <c r="E26" s="8"/>
      <c r="F26" s="8"/>
      <c r="G26" s="8"/>
      <c r="H26" s="8"/>
      <c r="I26" s="13">
        <v>0</v>
      </c>
      <c r="J26" s="7"/>
      <c r="K26" s="7"/>
      <c r="L26" s="7"/>
      <c r="M26" s="7"/>
    </row>
    <row r="27" spans="1:13">
      <c r="A27" s="17"/>
      <c r="B27" s="8"/>
      <c r="C27" s="8"/>
      <c r="D27" s="8"/>
      <c r="E27" s="8"/>
      <c r="F27" s="8"/>
      <c r="G27" s="8"/>
      <c r="H27" s="8"/>
      <c r="I27" s="13"/>
      <c r="J27" s="7"/>
      <c r="K27" s="7"/>
      <c r="L27" s="7"/>
      <c r="M27" s="7"/>
    </row>
    <row r="28" spans="1:13">
      <c r="A28" s="64" t="s">
        <v>107</v>
      </c>
      <c r="B28" s="65"/>
      <c r="C28" s="65"/>
      <c r="D28" s="8" t="s">
        <v>108</v>
      </c>
      <c r="E28" s="8"/>
      <c r="F28" s="8"/>
      <c r="G28" s="8"/>
      <c r="H28" s="8"/>
      <c r="I28" s="16">
        <v>36035.67</v>
      </c>
      <c r="J28" s="7"/>
      <c r="K28" s="7"/>
      <c r="L28" s="7"/>
      <c r="M28" s="7"/>
    </row>
    <row r="29" spans="1:13">
      <c r="A29" s="8"/>
      <c r="B29" s="8"/>
      <c r="C29" s="8"/>
      <c r="D29" s="8"/>
      <c r="E29" s="8"/>
      <c r="F29" s="8"/>
      <c r="G29" s="8"/>
      <c r="H29" s="8"/>
      <c r="I29" s="14"/>
      <c r="J29" s="7"/>
      <c r="K29" s="7"/>
      <c r="L29" s="7"/>
      <c r="M29" s="7"/>
    </row>
    <row r="30" spans="1:13">
      <c r="A30" s="8" t="s">
        <v>81</v>
      </c>
      <c r="B30" s="8"/>
      <c r="C30" s="8"/>
      <c r="D30" s="8"/>
      <c r="E30" s="8"/>
      <c r="F30" s="8"/>
      <c r="G30" s="8"/>
      <c r="H30" s="8"/>
      <c r="I30" s="13">
        <v>0</v>
      </c>
      <c r="J30" s="7"/>
      <c r="K30" s="7"/>
      <c r="L30" s="7"/>
      <c r="M30" s="7"/>
    </row>
    <row r="31" spans="1:13" ht="10.5" customHeight="1">
      <c r="A31" s="8"/>
      <c r="B31" s="8"/>
      <c r="C31" s="8"/>
      <c r="D31" s="8"/>
      <c r="E31" s="8"/>
      <c r="F31" s="8"/>
      <c r="G31" s="8"/>
      <c r="H31" s="8"/>
      <c r="I31" s="14"/>
      <c r="J31" s="7"/>
    </row>
    <row r="32" spans="1:13">
      <c r="A32" s="8" t="s">
        <v>11</v>
      </c>
      <c r="B32" s="8"/>
      <c r="C32" s="8"/>
      <c r="D32" s="8"/>
      <c r="E32" s="8"/>
      <c r="F32" s="8"/>
      <c r="G32" s="8"/>
      <c r="H32" s="8"/>
      <c r="I32" s="13">
        <v>0</v>
      </c>
      <c r="J32" s="7"/>
    </row>
    <row r="33" spans="1:10" ht="11.25" customHeight="1">
      <c r="A33" s="8"/>
      <c r="B33" s="8"/>
      <c r="C33" s="8"/>
      <c r="D33" s="8"/>
      <c r="E33" s="8"/>
      <c r="F33" s="8"/>
      <c r="G33" s="8"/>
      <c r="H33" s="8"/>
      <c r="I33" s="13"/>
      <c r="J33" s="7"/>
    </row>
    <row r="34" spans="1:10">
      <c r="A34" s="8" t="s">
        <v>12</v>
      </c>
      <c r="B34" s="8"/>
      <c r="C34" s="8"/>
      <c r="D34" s="8"/>
      <c r="E34" s="8"/>
      <c r="F34" s="8"/>
      <c r="G34" s="8"/>
      <c r="H34" s="8"/>
      <c r="I34" s="13">
        <v>0</v>
      </c>
      <c r="J34" s="7"/>
    </row>
    <row r="35" spans="1:10" ht="9.75" customHeight="1">
      <c r="A35" s="8"/>
      <c r="B35" s="8"/>
      <c r="C35" s="8"/>
      <c r="D35" s="8"/>
      <c r="E35" s="8"/>
      <c r="F35" s="8"/>
      <c r="G35" s="8"/>
      <c r="H35" s="8"/>
      <c r="I35" s="13"/>
      <c r="J35" s="7"/>
    </row>
    <row r="36" spans="1:10">
      <c r="A36" s="8" t="s">
        <v>13</v>
      </c>
      <c r="B36" s="8"/>
      <c r="C36" s="8"/>
      <c r="D36" s="8"/>
      <c r="E36" s="8"/>
      <c r="F36" s="8"/>
      <c r="G36" s="8"/>
      <c r="H36" s="8"/>
      <c r="I36" s="36">
        <v>372625.3</v>
      </c>
      <c r="J36" s="7"/>
    </row>
    <row r="37" spans="1:10" ht="9.75" customHeight="1">
      <c r="A37" s="8"/>
      <c r="B37" s="8"/>
      <c r="C37" s="8"/>
      <c r="D37" s="8"/>
      <c r="E37" s="8"/>
      <c r="F37" s="8"/>
      <c r="G37" s="8"/>
      <c r="H37" s="8"/>
      <c r="I37" s="8"/>
      <c r="J37" s="7"/>
    </row>
    <row r="38" spans="1:10" ht="15" customHeight="1">
      <c r="A38" s="58" t="s">
        <v>16</v>
      </c>
      <c r="B38" s="59"/>
      <c r="C38" s="59"/>
      <c r="D38" s="59"/>
      <c r="E38" s="59"/>
      <c r="F38" s="59"/>
      <c r="G38" s="59"/>
      <c r="H38" s="59"/>
      <c r="I38" s="60"/>
      <c r="J38" s="7"/>
    </row>
    <row r="39" spans="1:10">
      <c r="A39" s="61"/>
      <c r="B39" s="62"/>
      <c r="C39" s="62"/>
      <c r="D39" s="62"/>
      <c r="E39" s="62"/>
      <c r="F39" s="62"/>
      <c r="G39" s="62"/>
      <c r="H39" s="62"/>
      <c r="I39" s="63"/>
      <c r="J39" s="7"/>
    </row>
    <row r="40" spans="1:10">
      <c r="A40" s="8"/>
      <c r="B40" s="8"/>
      <c r="C40" s="8"/>
      <c r="D40" s="8"/>
      <c r="E40" s="8"/>
      <c r="F40" s="8"/>
      <c r="G40" s="34" t="s">
        <v>111</v>
      </c>
      <c r="H40" s="34"/>
      <c r="I40" s="36">
        <f>I41+I55+I73</f>
        <v>372530.73999999993</v>
      </c>
      <c r="J40" s="7"/>
    </row>
    <row r="41" spans="1:10">
      <c r="A41" s="8" t="s">
        <v>102</v>
      </c>
      <c r="B41" s="8"/>
      <c r="C41" s="8"/>
      <c r="D41" s="8"/>
      <c r="E41" s="8"/>
      <c r="F41" s="8"/>
      <c r="G41" s="8"/>
      <c r="H41" s="8"/>
      <c r="I41" s="13">
        <f>SUM(I43:I53)</f>
        <v>173704.8</v>
      </c>
      <c r="J41" s="7"/>
    </row>
    <row r="42" spans="1:10" ht="15.75" customHeight="1">
      <c r="A42" s="54" t="s">
        <v>17</v>
      </c>
      <c r="B42" s="55"/>
      <c r="C42" s="55"/>
      <c r="D42" s="55"/>
      <c r="E42" s="55"/>
      <c r="F42" s="56"/>
      <c r="G42" s="51" t="s">
        <v>82</v>
      </c>
      <c r="H42" s="52"/>
      <c r="I42" s="18" t="s">
        <v>83</v>
      </c>
      <c r="J42" s="7"/>
    </row>
    <row r="43" spans="1:10">
      <c r="A43" s="48" t="s">
        <v>20</v>
      </c>
      <c r="B43" s="49"/>
      <c r="C43" s="49"/>
      <c r="D43" s="49"/>
      <c r="E43" s="49"/>
      <c r="F43" s="50"/>
      <c r="G43" s="51" t="s">
        <v>100</v>
      </c>
      <c r="H43" s="53"/>
      <c r="I43" s="19"/>
      <c r="J43" s="7"/>
    </row>
    <row r="44" spans="1:10">
      <c r="A44" s="48" t="s">
        <v>21</v>
      </c>
      <c r="B44" s="49"/>
      <c r="C44" s="49"/>
      <c r="D44" s="49"/>
      <c r="E44" s="49"/>
      <c r="F44" s="50"/>
      <c r="G44" s="51" t="s">
        <v>100</v>
      </c>
      <c r="H44" s="53"/>
      <c r="I44" s="19">
        <v>1416</v>
      </c>
      <c r="J44" s="7"/>
    </row>
    <row r="45" spans="1:10">
      <c r="A45" s="48" t="s">
        <v>22</v>
      </c>
      <c r="B45" s="49"/>
      <c r="C45" s="49"/>
      <c r="D45" s="49"/>
      <c r="E45" s="49"/>
      <c r="F45" s="50"/>
      <c r="G45" s="51" t="s">
        <v>100</v>
      </c>
      <c r="H45" s="53"/>
      <c r="I45" s="19"/>
      <c r="J45" s="7"/>
    </row>
    <row r="46" spans="1:10">
      <c r="A46" s="48" t="s">
        <v>23</v>
      </c>
      <c r="B46" s="49"/>
      <c r="C46" s="49"/>
      <c r="D46" s="49"/>
      <c r="E46" s="49"/>
      <c r="F46" s="50"/>
      <c r="G46" s="51" t="s">
        <v>100</v>
      </c>
      <c r="H46" s="53"/>
      <c r="I46" s="19"/>
      <c r="J46" s="7"/>
    </row>
    <row r="47" spans="1:10">
      <c r="A47" s="48" t="s">
        <v>26</v>
      </c>
      <c r="B47" s="49"/>
      <c r="C47" s="49"/>
      <c r="D47" s="49"/>
      <c r="E47" s="49"/>
      <c r="F47" s="50"/>
      <c r="G47" s="51" t="s">
        <v>100</v>
      </c>
      <c r="H47" s="53"/>
      <c r="I47" s="19"/>
      <c r="J47" s="7"/>
    </row>
    <row r="48" spans="1:10">
      <c r="A48" s="48" t="s">
        <v>24</v>
      </c>
      <c r="B48" s="49"/>
      <c r="C48" s="49"/>
      <c r="D48" s="49"/>
      <c r="E48" s="49"/>
      <c r="F48" s="50"/>
      <c r="G48" s="51" t="s">
        <v>100</v>
      </c>
      <c r="H48" s="53"/>
      <c r="I48" s="19"/>
      <c r="J48" s="7"/>
    </row>
    <row r="49" spans="1:10">
      <c r="A49" s="48" t="s">
        <v>25</v>
      </c>
      <c r="B49" s="49"/>
      <c r="C49" s="49"/>
      <c r="D49" s="49"/>
      <c r="E49" s="49"/>
      <c r="F49" s="50"/>
      <c r="G49" s="51" t="s">
        <v>100</v>
      </c>
      <c r="H49" s="53"/>
      <c r="I49" s="19">
        <f>173704.8-I44-I51-I52-I53</f>
        <v>154291.19999999998</v>
      </c>
      <c r="J49" s="7"/>
    </row>
    <row r="50" spans="1:10">
      <c r="A50" s="48" t="s">
        <v>27</v>
      </c>
      <c r="B50" s="49"/>
      <c r="C50" s="49"/>
      <c r="D50" s="49"/>
      <c r="E50" s="49"/>
      <c r="F50" s="50"/>
      <c r="G50" s="51" t="s">
        <v>100</v>
      </c>
      <c r="H50" s="53"/>
      <c r="I50" s="19"/>
      <c r="J50" s="7"/>
    </row>
    <row r="51" spans="1:10">
      <c r="A51" s="48" t="s">
        <v>28</v>
      </c>
      <c r="B51" s="49"/>
      <c r="C51" s="49"/>
      <c r="D51" s="49"/>
      <c r="E51" s="49"/>
      <c r="F51" s="50"/>
      <c r="G51" s="51" t="s">
        <v>100</v>
      </c>
      <c r="H51" s="53"/>
      <c r="I51" s="19">
        <v>840</v>
      </c>
      <c r="J51" s="7"/>
    </row>
    <row r="52" spans="1:10">
      <c r="A52" s="48" t="s">
        <v>29</v>
      </c>
      <c r="B52" s="49"/>
      <c r="C52" s="49"/>
      <c r="D52" s="49"/>
      <c r="E52" s="49"/>
      <c r="F52" s="50"/>
      <c r="G52" s="51" t="s">
        <v>100</v>
      </c>
      <c r="H52" s="53"/>
      <c r="I52" s="19">
        <f>5100</f>
        <v>5100</v>
      </c>
      <c r="J52" s="7"/>
    </row>
    <row r="53" spans="1:10">
      <c r="A53" s="48" t="s">
        <v>30</v>
      </c>
      <c r="B53" s="49"/>
      <c r="C53" s="49"/>
      <c r="D53" s="49"/>
      <c r="E53" s="49"/>
      <c r="F53" s="50"/>
      <c r="G53" s="51" t="s">
        <v>100</v>
      </c>
      <c r="H53" s="53"/>
      <c r="I53" s="19">
        <v>12057.6</v>
      </c>
      <c r="J53" s="7"/>
    </row>
    <row r="54" spans="1:10">
      <c r="A54" s="20"/>
      <c r="B54" s="20"/>
      <c r="C54" s="20"/>
      <c r="D54" s="20"/>
      <c r="E54" s="20"/>
      <c r="F54" s="20"/>
      <c r="G54" s="51"/>
      <c r="H54" s="53"/>
      <c r="I54" s="21"/>
      <c r="J54" s="7"/>
    </row>
    <row r="55" spans="1:10">
      <c r="A55" s="8" t="s">
        <v>59</v>
      </c>
      <c r="B55" s="8"/>
      <c r="C55" s="8"/>
      <c r="D55" s="8"/>
      <c r="E55" s="8"/>
      <c r="F55" s="8"/>
      <c r="G55" s="8"/>
      <c r="H55" s="8"/>
      <c r="I55" s="13">
        <f>SUM(I57:I69)+64500</f>
        <v>191519.27999999997</v>
      </c>
      <c r="J55" s="7"/>
    </row>
    <row r="56" spans="1:10">
      <c r="A56" s="54" t="s">
        <v>17</v>
      </c>
      <c r="B56" s="55"/>
      <c r="C56" s="55"/>
      <c r="D56" s="55"/>
      <c r="E56" s="55"/>
      <c r="F56" s="56"/>
      <c r="G56" s="51" t="s">
        <v>82</v>
      </c>
      <c r="H56" s="52"/>
      <c r="I56" s="18" t="s">
        <v>83</v>
      </c>
      <c r="J56" s="7"/>
    </row>
    <row r="57" spans="1:10">
      <c r="A57" s="45" t="s">
        <v>31</v>
      </c>
      <c r="B57" s="46"/>
      <c r="C57" s="46"/>
      <c r="D57" s="46"/>
      <c r="E57" s="46"/>
      <c r="F57" s="47"/>
      <c r="G57" s="51" t="s">
        <v>100</v>
      </c>
      <c r="H57" s="53"/>
      <c r="I57" s="19">
        <v>2072.4</v>
      </c>
      <c r="J57" s="7"/>
    </row>
    <row r="58" spans="1:10" ht="16.5" customHeight="1">
      <c r="A58" s="45" t="s">
        <v>32</v>
      </c>
      <c r="B58" s="46"/>
      <c r="C58" s="46"/>
      <c r="D58" s="46"/>
      <c r="E58" s="46"/>
      <c r="F58" s="47"/>
      <c r="G58" s="51" t="s">
        <v>100</v>
      </c>
      <c r="H58" s="53"/>
      <c r="I58" s="19">
        <v>3240.48</v>
      </c>
      <c r="J58" s="7"/>
    </row>
    <row r="59" spans="1:10">
      <c r="A59" s="42" t="s">
        <v>33</v>
      </c>
      <c r="B59" s="43"/>
      <c r="C59" s="43"/>
      <c r="D59" s="43"/>
      <c r="E59" s="43"/>
      <c r="F59" s="44"/>
      <c r="G59" s="51" t="s">
        <v>100</v>
      </c>
      <c r="H59" s="53"/>
      <c r="I59" s="19">
        <v>41900.160000000003</v>
      </c>
      <c r="J59" s="7"/>
    </row>
    <row r="60" spans="1:10" ht="26.25" customHeight="1">
      <c r="A60" s="42" t="s">
        <v>37</v>
      </c>
      <c r="B60" s="43"/>
      <c r="C60" s="43"/>
      <c r="D60" s="43"/>
      <c r="E60" s="43"/>
      <c r="F60" s="44"/>
      <c r="G60" s="51" t="s">
        <v>100</v>
      </c>
      <c r="H60" s="53"/>
      <c r="I60" s="19">
        <v>75.36</v>
      </c>
      <c r="J60" s="7"/>
    </row>
    <row r="61" spans="1:10" ht="32.25" customHeight="1">
      <c r="A61" s="42" t="s">
        <v>38</v>
      </c>
      <c r="B61" s="43"/>
      <c r="C61" s="43"/>
      <c r="D61" s="43"/>
      <c r="E61" s="43"/>
      <c r="F61" s="44"/>
      <c r="G61" s="51" t="s">
        <v>100</v>
      </c>
      <c r="H61" s="53"/>
      <c r="I61" s="22">
        <v>5840.4</v>
      </c>
      <c r="J61" s="7"/>
    </row>
    <row r="62" spans="1:10" ht="30" customHeight="1">
      <c r="A62" s="42" t="s">
        <v>39</v>
      </c>
      <c r="B62" s="43"/>
      <c r="C62" s="43"/>
      <c r="D62" s="43"/>
      <c r="E62" s="43"/>
      <c r="F62" s="44"/>
      <c r="G62" s="51" t="s">
        <v>100</v>
      </c>
      <c r="H62" s="53"/>
      <c r="I62" s="19">
        <v>3240.48</v>
      </c>
      <c r="J62" s="7"/>
    </row>
    <row r="63" spans="1:10" ht="27" customHeight="1">
      <c r="A63" s="42" t="s">
        <v>40</v>
      </c>
      <c r="B63" s="43"/>
      <c r="C63" s="43"/>
      <c r="D63" s="43"/>
      <c r="E63" s="43"/>
      <c r="F63" s="44"/>
      <c r="G63" s="51" t="s">
        <v>100</v>
      </c>
      <c r="H63" s="53"/>
      <c r="I63" s="19">
        <f>18048.72</f>
        <v>18048.72</v>
      </c>
      <c r="J63" s="7"/>
    </row>
    <row r="64" spans="1:10" ht="29.25" customHeight="1">
      <c r="A64" s="42" t="s">
        <v>41</v>
      </c>
      <c r="B64" s="43"/>
      <c r="C64" s="43"/>
      <c r="D64" s="43"/>
      <c r="E64" s="43"/>
      <c r="F64" s="44"/>
      <c r="G64" s="51" t="s">
        <v>100</v>
      </c>
      <c r="H64" s="53"/>
      <c r="I64" s="19">
        <f>4295.52+602.88</f>
        <v>4898.4000000000005</v>
      </c>
      <c r="J64" s="7"/>
    </row>
    <row r="65" spans="1:10">
      <c r="A65" s="45" t="s">
        <v>42</v>
      </c>
      <c r="B65" s="46"/>
      <c r="C65" s="46"/>
      <c r="D65" s="46"/>
      <c r="E65" s="46"/>
      <c r="F65" s="47"/>
      <c r="G65" s="51" t="s">
        <v>100</v>
      </c>
      <c r="H65" s="53"/>
      <c r="I65" s="19">
        <v>27204.959999999999</v>
      </c>
      <c r="J65" s="7"/>
    </row>
    <row r="66" spans="1:10">
      <c r="A66" s="42" t="s">
        <v>43</v>
      </c>
      <c r="B66" s="43"/>
      <c r="C66" s="43"/>
      <c r="D66" s="43"/>
      <c r="E66" s="43"/>
      <c r="F66" s="44"/>
      <c r="G66" s="51" t="s">
        <v>100</v>
      </c>
      <c r="H66" s="53"/>
      <c r="I66" s="23">
        <v>5765.04</v>
      </c>
      <c r="J66" s="7"/>
    </row>
    <row r="67" spans="1:10" ht="15" customHeight="1">
      <c r="A67" s="42" t="s">
        <v>97</v>
      </c>
      <c r="B67" s="43"/>
      <c r="C67" s="43"/>
      <c r="D67" s="43"/>
      <c r="E67" s="43"/>
      <c r="F67" s="44"/>
      <c r="G67" s="51" t="s">
        <v>100</v>
      </c>
      <c r="H67" s="53"/>
      <c r="I67" s="24">
        <v>2223.12</v>
      </c>
      <c r="J67" s="7"/>
    </row>
    <row r="68" spans="1:10" ht="15" customHeight="1">
      <c r="A68" s="42" t="s">
        <v>99</v>
      </c>
      <c r="B68" s="43"/>
      <c r="C68" s="43"/>
      <c r="D68" s="43"/>
      <c r="E68" s="43"/>
      <c r="F68" s="44"/>
      <c r="G68" s="51" t="s">
        <v>100</v>
      </c>
      <c r="H68" s="53"/>
      <c r="I68" s="24">
        <v>2750.64</v>
      </c>
      <c r="J68" s="7"/>
    </row>
    <row r="69" spans="1:10" ht="15" customHeight="1">
      <c r="A69" s="42" t="s">
        <v>98</v>
      </c>
      <c r="B69" s="43"/>
      <c r="C69" s="43"/>
      <c r="D69" s="43"/>
      <c r="E69" s="43"/>
      <c r="F69" s="44"/>
      <c r="G69" s="51" t="s">
        <v>100</v>
      </c>
      <c r="H69" s="53"/>
      <c r="I69" s="24">
        <v>9759.1200000000008</v>
      </c>
      <c r="J69" s="7"/>
    </row>
    <row r="70" spans="1:10">
      <c r="A70" s="48"/>
      <c r="B70" s="49"/>
      <c r="C70" s="49"/>
      <c r="D70" s="49"/>
      <c r="E70" s="49"/>
      <c r="F70" s="49"/>
      <c r="G70" s="25"/>
      <c r="H70" s="25"/>
      <c r="I70" s="26"/>
      <c r="J70" s="7"/>
    </row>
    <row r="71" spans="1:10">
      <c r="A71" s="27" t="s">
        <v>44</v>
      </c>
      <c r="B71" s="25"/>
      <c r="C71" s="25"/>
      <c r="D71" s="25"/>
      <c r="E71" s="25"/>
      <c r="F71" s="25"/>
      <c r="G71" s="25"/>
      <c r="H71" s="25"/>
      <c r="I71" s="26"/>
      <c r="J71" s="7"/>
    </row>
    <row r="72" spans="1:10">
      <c r="A72" s="54" t="s">
        <v>17</v>
      </c>
      <c r="B72" s="55"/>
      <c r="C72" s="55"/>
      <c r="D72" s="55"/>
      <c r="E72" s="55"/>
      <c r="F72" s="56"/>
      <c r="G72" s="51" t="s">
        <v>82</v>
      </c>
      <c r="H72" s="53"/>
      <c r="I72" s="28" t="s">
        <v>83</v>
      </c>
      <c r="J72" s="7"/>
    </row>
    <row r="73" spans="1:10">
      <c r="A73" s="45" t="s">
        <v>45</v>
      </c>
      <c r="B73" s="46"/>
      <c r="C73" s="46"/>
      <c r="D73" s="46"/>
      <c r="E73" s="46"/>
      <c r="F73" s="47"/>
      <c r="G73" s="48"/>
      <c r="H73" s="50"/>
      <c r="I73" s="19">
        <v>7306.66</v>
      </c>
      <c r="J73" s="7"/>
    </row>
    <row r="74" spans="1:10">
      <c r="A74" s="27"/>
      <c r="B74" s="25"/>
      <c r="C74" s="25"/>
      <c r="D74" s="25"/>
      <c r="E74" s="25"/>
      <c r="F74" s="25"/>
      <c r="G74" s="25"/>
      <c r="H74" s="25"/>
      <c r="I74" s="29"/>
      <c r="J74" s="7"/>
    </row>
    <row r="75" spans="1:10">
      <c r="A75" s="8" t="s">
        <v>46</v>
      </c>
      <c r="B75" s="8"/>
      <c r="C75" s="8"/>
      <c r="D75" s="8"/>
      <c r="E75" s="8"/>
      <c r="F75" s="8"/>
      <c r="G75" s="8"/>
      <c r="H75" s="8"/>
      <c r="I75" s="14"/>
      <c r="J75" s="7"/>
    </row>
    <row r="76" spans="1:10">
      <c r="A76" s="8"/>
      <c r="B76" s="8"/>
      <c r="C76" s="8"/>
      <c r="D76" s="8"/>
      <c r="E76" s="8"/>
      <c r="F76" s="8"/>
      <c r="G76" s="8"/>
      <c r="H76" s="8"/>
      <c r="I76" s="14"/>
      <c r="J76" s="7"/>
    </row>
    <row r="77" spans="1:10">
      <c r="A77" s="8" t="s">
        <v>84</v>
      </c>
      <c r="B77" s="8"/>
      <c r="C77" s="8"/>
      <c r="D77" s="8"/>
      <c r="E77" s="8"/>
      <c r="F77" s="8"/>
      <c r="G77" s="8"/>
      <c r="H77" s="8"/>
      <c r="I77" s="13">
        <v>0</v>
      </c>
      <c r="J77" s="7"/>
    </row>
    <row r="78" spans="1:10">
      <c r="A78" s="8" t="s">
        <v>85</v>
      </c>
      <c r="B78" s="8"/>
      <c r="C78" s="8"/>
      <c r="D78" s="8"/>
      <c r="E78" s="8"/>
      <c r="F78" s="8"/>
      <c r="G78" s="8"/>
      <c r="H78" s="8"/>
      <c r="I78" s="13">
        <v>0</v>
      </c>
      <c r="J78" s="7"/>
    </row>
    <row r="79" spans="1:10">
      <c r="A79" s="8" t="s">
        <v>86</v>
      </c>
      <c r="B79" s="8"/>
      <c r="C79" s="8"/>
      <c r="D79" s="8"/>
      <c r="E79" s="8"/>
      <c r="F79" s="8"/>
      <c r="G79" s="8"/>
      <c r="H79" s="8"/>
      <c r="I79" s="13">
        <v>0</v>
      </c>
      <c r="J79" s="7"/>
    </row>
    <row r="80" spans="1:10">
      <c r="A80" s="8" t="s">
        <v>87</v>
      </c>
      <c r="B80" s="8"/>
      <c r="C80" s="8"/>
      <c r="D80" s="8"/>
      <c r="E80" s="8"/>
      <c r="F80" s="8"/>
      <c r="G80" s="8"/>
      <c r="H80" s="8"/>
      <c r="I80" s="13">
        <v>0</v>
      </c>
      <c r="J80" s="7"/>
    </row>
    <row r="81" spans="1:10">
      <c r="A81" s="8"/>
      <c r="B81" s="8"/>
      <c r="C81" s="8"/>
      <c r="D81" s="8"/>
      <c r="E81" s="8"/>
      <c r="F81" s="8"/>
      <c r="G81" s="8"/>
      <c r="H81" s="8"/>
      <c r="I81" s="14"/>
      <c r="J81" s="7"/>
    </row>
    <row r="82" spans="1:10">
      <c r="A82" s="8" t="s">
        <v>88</v>
      </c>
      <c r="B82" s="8"/>
      <c r="C82" s="8"/>
      <c r="D82" s="8"/>
      <c r="E82" s="8"/>
      <c r="F82" s="8"/>
      <c r="G82" s="8"/>
      <c r="H82" s="8"/>
      <c r="I82" s="14"/>
      <c r="J82" s="7"/>
    </row>
    <row r="83" spans="1:10">
      <c r="A83" s="8"/>
      <c r="B83" s="8"/>
      <c r="C83" s="8"/>
      <c r="D83" s="8"/>
      <c r="E83" s="8"/>
      <c r="F83" s="8"/>
      <c r="G83" s="8"/>
      <c r="H83" s="8"/>
      <c r="I83" s="14"/>
      <c r="J83" s="7"/>
    </row>
    <row r="84" spans="1:10">
      <c r="A84" s="8" t="s">
        <v>89</v>
      </c>
      <c r="B84" s="8"/>
      <c r="C84" s="8"/>
      <c r="D84" s="8"/>
      <c r="E84" s="8"/>
      <c r="F84" s="8"/>
      <c r="G84" s="8"/>
      <c r="H84" s="8"/>
      <c r="I84" s="13">
        <v>0</v>
      </c>
      <c r="J84" s="7"/>
    </row>
    <row r="85" spans="1:10">
      <c r="A85" s="8" t="s">
        <v>53</v>
      </c>
      <c r="B85" s="8"/>
      <c r="C85" s="8"/>
      <c r="D85" s="8"/>
      <c r="E85" s="8"/>
      <c r="F85" s="8"/>
      <c r="G85" s="8"/>
      <c r="H85" s="8"/>
      <c r="I85" s="13">
        <v>0</v>
      </c>
      <c r="J85" s="7"/>
    </row>
    <row r="86" spans="1:10">
      <c r="A86" s="8" t="s">
        <v>90</v>
      </c>
      <c r="B86" s="8"/>
      <c r="C86" s="8"/>
      <c r="D86" s="8"/>
      <c r="E86" s="8"/>
      <c r="F86" s="8"/>
      <c r="G86" s="8"/>
      <c r="H86" s="8"/>
      <c r="I86" s="13">
        <f>I14</f>
        <v>365096.7</v>
      </c>
      <c r="J86" s="7"/>
    </row>
    <row r="87" spans="1:10">
      <c r="A87" s="8" t="s">
        <v>91</v>
      </c>
      <c r="B87" s="8"/>
      <c r="C87" s="8"/>
      <c r="D87" s="8"/>
      <c r="E87" s="8"/>
      <c r="F87" s="8"/>
      <c r="G87" s="8"/>
      <c r="H87" s="8"/>
      <c r="I87" s="13">
        <v>0</v>
      </c>
      <c r="J87" s="7"/>
    </row>
    <row r="88" spans="1:10">
      <c r="A88" s="8" t="s">
        <v>57</v>
      </c>
      <c r="B88" s="8"/>
      <c r="C88" s="8"/>
      <c r="D88" s="8"/>
      <c r="E88" s="8"/>
      <c r="F88" s="8"/>
      <c r="G88" s="8"/>
      <c r="H88" s="8"/>
      <c r="I88" s="13">
        <v>0</v>
      </c>
      <c r="J88" s="7"/>
    </row>
    <row r="89" spans="1:10">
      <c r="A89" s="8" t="s">
        <v>92</v>
      </c>
      <c r="B89" s="8"/>
      <c r="C89" s="8"/>
      <c r="D89" s="8"/>
      <c r="E89" s="8"/>
      <c r="F89" s="8"/>
      <c r="G89" s="8"/>
      <c r="H89" s="8"/>
      <c r="I89" s="13">
        <f>I36</f>
        <v>372625.3</v>
      </c>
      <c r="J89" s="7"/>
    </row>
    <row r="90" spans="1:10">
      <c r="A90" s="8"/>
      <c r="B90" s="8"/>
      <c r="C90" s="8"/>
      <c r="D90" s="8"/>
      <c r="E90" s="8"/>
      <c r="F90" s="8"/>
      <c r="G90" s="8"/>
      <c r="H90" s="8"/>
      <c r="I90" s="14"/>
      <c r="J90" s="7"/>
    </row>
    <row r="91" spans="1:10">
      <c r="A91" s="8" t="s">
        <v>58</v>
      </c>
      <c r="B91" s="8"/>
      <c r="C91" s="8"/>
      <c r="D91" s="8"/>
      <c r="E91" s="8"/>
      <c r="F91" s="8"/>
      <c r="G91" s="8"/>
      <c r="H91" s="8"/>
      <c r="I91" s="14"/>
      <c r="J91" s="7"/>
    </row>
    <row r="92" spans="1:10">
      <c r="A92" s="8"/>
      <c r="B92" s="8"/>
      <c r="C92" s="8"/>
      <c r="D92" s="8"/>
      <c r="E92" s="8"/>
      <c r="F92" s="8"/>
      <c r="G92" s="8"/>
      <c r="H92" s="8"/>
      <c r="I92" s="14"/>
      <c r="J92" s="7"/>
    </row>
    <row r="93" spans="1:10">
      <c r="A93" s="8" t="s">
        <v>84</v>
      </c>
      <c r="B93" s="8"/>
      <c r="C93" s="8"/>
      <c r="D93" s="8"/>
      <c r="E93" s="8"/>
      <c r="F93" s="8"/>
      <c r="G93" s="8"/>
      <c r="H93" s="8"/>
      <c r="I93" s="13">
        <v>0</v>
      </c>
      <c r="J93" s="7"/>
    </row>
    <row r="94" spans="1:10">
      <c r="A94" s="8" t="s">
        <v>85</v>
      </c>
      <c r="B94" s="8"/>
      <c r="C94" s="8"/>
      <c r="D94" s="8"/>
      <c r="E94" s="8"/>
      <c r="F94" s="8"/>
      <c r="G94" s="8"/>
      <c r="H94" s="8"/>
      <c r="I94" s="13">
        <v>0</v>
      </c>
      <c r="J94" s="7"/>
    </row>
    <row r="95" spans="1:10">
      <c r="A95" s="8" t="s">
        <v>86</v>
      </c>
      <c r="B95" s="8"/>
      <c r="C95" s="8"/>
      <c r="D95" s="8"/>
      <c r="E95" s="8"/>
      <c r="F95" s="8"/>
      <c r="G95" s="8"/>
      <c r="H95" s="8"/>
      <c r="I95" s="13">
        <v>0</v>
      </c>
      <c r="J95" s="7"/>
    </row>
    <row r="96" spans="1:10">
      <c r="A96" s="8" t="s">
        <v>87</v>
      </c>
      <c r="B96" s="8"/>
      <c r="C96" s="8"/>
      <c r="D96" s="8"/>
      <c r="E96" s="8"/>
      <c r="F96" s="8"/>
      <c r="G96" s="8"/>
      <c r="H96" s="8"/>
      <c r="I96" s="13">
        <v>0</v>
      </c>
      <c r="J96" s="7"/>
    </row>
    <row r="97" spans="1:10">
      <c r="A97" s="8"/>
      <c r="B97" s="8"/>
      <c r="C97" s="8"/>
      <c r="D97" s="8"/>
      <c r="E97" s="8"/>
      <c r="F97" s="8"/>
      <c r="G97" s="8"/>
      <c r="H97" s="8"/>
      <c r="I97" s="14"/>
      <c r="J97" s="7"/>
    </row>
    <row r="98" spans="1:10">
      <c r="A98" s="8" t="s">
        <v>96</v>
      </c>
      <c r="B98" s="8"/>
      <c r="C98" s="8"/>
      <c r="D98" s="8"/>
      <c r="E98" s="8"/>
      <c r="F98" s="8"/>
      <c r="G98" s="8"/>
      <c r="H98" s="8"/>
      <c r="I98" s="13"/>
      <c r="J98" s="7"/>
    </row>
    <row r="99" spans="1:10">
      <c r="A99" s="8" t="s">
        <v>94</v>
      </c>
      <c r="B99" s="8"/>
      <c r="C99" s="8"/>
      <c r="D99" s="8"/>
      <c r="E99" s="8"/>
      <c r="F99" s="8"/>
      <c r="G99" s="8"/>
      <c r="H99" s="8"/>
      <c r="I99" s="13">
        <v>0</v>
      </c>
      <c r="J99" s="7"/>
    </row>
    <row r="100" spans="1:10">
      <c r="A100" s="8" t="s">
        <v>95</v>
      </c>
      <c r="B100" s="8"/>
      <c r="C100" s="8"/>
      <c r="D100" s="8"/>
      <c r="E100" s="8"/>
      <c r="F100" s="8"/>
      <c r="G100" s="8"/>
      <c r="H100" s="8"/>
      <c r="I100" s="13">
        <v>0</v>
      </c>
      <c r="J100" s="7"/>
    </row>
    <row r="101" spans="1:10">
      <c r="A101" s="8" t="s">
        <v>60</v>
      </c>
      <c r="B101" s="8"/>
      <c r="C101" s="8"/>
      <c r="D101" s="8"/>
      <c r="E101" s="8"/>
      <c r="F101" s="8"/>
      <c r="G101" s="8"/>
      <c r="H101" s="8"/>
      <c r="I101" s="13">
        <v>6328.56</v>
      </c>
      <c r="J101" s="7"/>
    </row>
    <row r="102" spans="1:10">
      <c r="I102" s="7"/>
    </row>
  </sheetData>
  <mergeCells count="64">
    <mergeCell ref="G66:H66"/>
    <mergeCell ref="G72:H72"/>
    <mergeCell ref="G73:H73"/>
    <mergeCell ref="G61:H61"/>
    <mergeCell ref="G62:H62"/>
    <mergeCell ref="G63:H63"/>
    <mergeCell ref="G64:H64"/>
    <mergeCell ref="G65:H65"/>
    <mergeCell ref="G67:H67"/>
    <mergeCell ref="G68:H68"/>
    <mergeCell ref="G69:H69"/>
    <mergeCell ref="A72:F72"/>
    <mergeCell ref="A73:F73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G52:H52"/>
    <mergeCell ref="G53:H53"/>
    <mergeCell ref="G57:H57"/>
    <mergeCell ref="A61:F61"/>
    <mergeCell ref="A2:I2"/>
    <mergeCell ref="A1:I1"/>
    <mergeCell ref="A3:I3"/>
    <mergeCell ref="B5:C5"/>
    <mergeCell ref="A42:F42"/>
    <mergeCell ref="A38:I39"/>
    <mergeCell ref="A28:C28"/>
    <mergeCell ref="A62:F62"/>
    <mergeCell ref="A49:F49"/>
    <mergeCell ref="A50:F50"/>
    <mergeCell ref="A51:F51"/>
    <mergeCell ref="A52:F52"/>
    <mergeCell ref="A53:F53"/>
    <mergeCell ref="A56:F56"/>
    <mergeCell ref="A57:F57"/>
    <mergeCell ref="A58:F58"/>
    <mergeCell ref="A59:F59"/>
    <mergeCell ref="A60:F60"/>
    <mergeCell ref="A43:F43"/>
    <mergeCell ref="A44:F44"/>
    <mergeCell ref="A45:F45"/>
    <mergeCell ref="A46:F46"/>
    <mergeCell ref="A47:F47"/>
    <mergeCell ref="A48:F48"/>
    <mergeCell ref="G56:H56"/>
    <mergeCell ref="G58:H58"/>
    <mergeCell ref="G59:H59"/>
    <mergeCell ref="G60:H60"/>
    <mergeCell ref="G54:H54"/>
    <mergeCell ref="A63:F63"/>
    <mergeCell ref="A64:F64"/>
    <mergeCell ref="A65:F65"/>
    <mergeCell ref="A66:F66"/>
    <mergeCell ref="A70:F70"/>
    <mergeCell ref="A67:F67"/>
    <mergeCell ref="A69:F69"/>
    <mergeCell ref="A68:F68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02"/>
  <sheetViews>
    <sheetView topLeftCell="A25" zoomScale="70" zoomScaleNormal="70" workbookViewId="0">
      <selection activeCell="I56" sqref="I56"/>
    </sheetView>
  </sheetViews>
  <sheetFormatPr defaultRowHeight="15"/>
  <cols>
    <col min="9" max="9" width="10.7109375" bestFit="1" customWidth="1"/>
  </cols>
  <sheetData>
    <row r="1" spans="1:10">
      <c r="A1" s="57" t="s">
        <v>0</v>
      </c>
      <c r="B1" s="57"/>
      <c r="C1" s="57"/>
      <c r="D1" s="57"/>
      <c r="E1" s="57"/>
      <c r="F1" s="57"/>
      <c r="G1" s="57"/>
      <c r="H1" s="57"/>
      <c r="I1" s="57"/>
    </row>
    <row r="2" spans="1:10">
      <c r="A2" s="57" t="s">
        <v>1</v>
      </c>
      <c r="B2" s="57"/>
      <c r="C2" s="57"/>
      <c r="D2" s="57"/>
      <c r="E2" s="57"/>
      <c r="F2" s="57"/>
      <c r="G2" s="57"/>
      <c r="H2" s="57"/>
      <c r="I2" s="57"/>
    </row>
    <row r="3" spans="1:10">
      <c r="A3" s="57" t="s">
        <v>104</v>
      </c>
      <c r="B3" s="57"/>
      <c r="C3" s="57"/>
      <c r="D3" s="57"/>
      <c r="E3" s="57"/>
      <c r="F3" s="57"/>
      <c r="G3" s="57"/>
      <c r="H3" s="57"/>
      <c r="I3" s="57"/>
    </row>
    <row r="4" spans="1:10">
      <c r="A4" s="1"/>
      <c r="B4" s="1"/>
      <c r="C4" s="1"/>
      <c r="D4" s="1"/>
      <c r="E4" s="1"/>
      <c r="F4" s="1"/>
      <c r="G4" s="1"/>
      <c r="H4" s="1"/>
      <c r="I4" s="1"/>
    </row>
    <row r="5" spans="1:10">
      <c r="A5" s="1" t="s">
        <v>2</v>
      </c>
      <c r="B5" s="57" t="s">
        <v>69</v>
      </c>
      <c r="C5" s="57"/>
      <c r="D5" s="6" t="s">
        <v>70</v>
      </c>
      <c r="E5" s="6">
        <v>10</v>
      </c>
      <c r="F5" s="1"/>
      <c r="G5" s="1"/>
      <c r="H5" s="1"/>
      <c r="I5" s="1"/>
    </row>
    <row r="6" spans="1:10">
      <c r="A6" s="1"/>
      <c r="B6" s="1"/>
      <c r="C6" s="1"/>
      <c r="D6" s="1"/>
      <c r="E6" s="1"/>
      <c r="F6" s="1"/>
      <c r="G6" s="1"/>
      <c r="H6" s="1"/>
      <c r="I6" s="1"/>
    </row>
    <row r="7" spans="1:10" ht="15.75" thickBot="1">
      <c r="A7" s="3" t="s">
        <v>5</v>
      </c>
      <c r="B7" s="3"/>
      <c r="C7" s="3"/>
      <c r="D7" s="3"/>
      <c r="E7" s="3"/>
      <c r="F7" s="3"/>
      <c r="G7" s="3"/>
      <c r="H7" s="3"/>
      <c r="I7" s="3"/>
    </row>
    <row r="8" spans="1:10" ht="15.75" thickBot="1">
      <c r="A8" s="3" t="s">
        <v>71</v>
      </c>
      <c r="B8" s="3"/>
      <c r="C8" s="3"/>
      <c r="D8" s="3"/>
      <c r="E8" s="3"/>
      <c r="F8" s="3"/>
      <c r="G8" s="3"/>
      <c r="H8" s="3"/>
      <c r="I8" s="3"/>
    </row>
    <row r="9" spans="1:10">
      <c r="A9" s="1"/>
      <c r="B9" s="1"/>
      <c r="C9" s="1"/>
      <c r="D9" s="1"/>
      <c r="E9" s="1"/>
      <c r="F9" s="1"/>
      <c r="G9" s="1"/>
      <c r="H9" s="1"/>
      <c r="I9" s="1"/>
    </row>
    <row r="10" spans="1:10">
      <c r="A10" s="8" t="s">
        <v>7</v>
      </c>
      <c r="B10" s="8"/>
      <c r="C10" s="8"/>
      <c r="D10" s="8"/>
      <c r="E10" s="8"/>
      <c r="F10" s="8"/>
      <c r="G10" s="8" t="s">
        <v>72</v>
      </c>
      <c r="H10" s="16"/>
      <c r="I10" s="13">
        <v>0</v>
      </c>
      <c r="J10" s="7"/>
    </row>
    <row r="11" spans="1:10">
      <c r="A11" s="8"/>
      <c r="B11" s="8"/>
      <c r="C11" s="8"/>
      <c r="D11" s="8"/>
      <c r="E11" s="8"/>
      <c r="F11" s="8"/>
      <c r="G11" s="8"/>
      <c r="H11" s="8"/>
      <c r="I11" s="13"/>
      <c r="J11" s="7"/>
    </row>
    <row r="12" spans="1:10">
      <c r="A12" s="8" t="s">
        <v>73</v>
      </c>
      <c r="B12" s="8"/>
      <c r="C12" s="8"/>
      <c r="D12" s="8"/>
      <c r="E12" s="8"/>
      <c r="F12" s="8"/>
      <c r="G12" s="8"/>
      <c r="H12" s="8"/>
      <c r="I12" s="13">
        <v>0</v>
      </c>
      <c r="J12" s="7"/>
    </row>
    <row r="13" spans="1:10">
      <c r="A13" s="8"/>
      <c r="B13" s="8"/>
      <c r="C13" s="8"/>
      <c r="D13" s="8"/>
      <c r="E13" s="8"/>
      <c r="F13" s="8"/>
      <c r="G13" s="8"/>
      <c r="H13" s="8"/>
      <c r="I13" s="13"/>
      <c r="J13" s="7"/>
    </row>
    <row r="14" spans="1:10">
      <c r="A14" s="8" t="s">
        <v>74</v>
      </c>
      <c r="B14" s="8"/>
      <c r="C14" s="8"/>
      <c r="D14" s="8"/>
      <c r="E14" s="8"/>
      <c r="F14" s="8"/>
      <c r="G14" s="8"/>
      <c r="H14" s="8"/>
      <c r="I14" s="13">
        <v>60574.76</v>
      </c>
      <c r="J14" s="7"/>
    </row>
    <row r="15" spans="1:10">
      <c r="A15" s="8"/>
      <c r="B15" s="8"/>
      <c r="C15" s="8"/>
      <c r="D15" s="8"/>
      <c r="E15" s="8"/>
      <c r="F15" s="8"/>
      <c r="G15" s="34" t="s">
        <v>124</v>
      </c>
      <c r="H15" s="34"/>
      <c r="I15" s="35">
        <f>I16+I28</f>
        <v>436707</v>
      </c>
      <c r="J15" s="7"/>
    </row>
    <row r="16" spans="1:10">
      <c r="A16" s="8" t="s">
        <v>8</v>
      </c>
      <c r="B16" s="8"/>
      <c r="C16" s="8"/>
      <c r="D16" s="8"/>
      <c r="E16" s="8"/>
      <c r="F16" s="8"/>
      <c r="G16" s="8"/>
      <c r="H16" s="8"/>
      <c r="I16" s="13">
        <v>390549</v>
      </c>
      <c r="J16" s="7"/>
    </row>
    <row r="17" spans="1:10">
      <c r="A17" s="8"/>
      <c r="B17" s="8"/>
      <c r="C17" s="8"/>
      <c r="D17" s="8"/>
      <c r="E17" s="8"/>
      <c r="F17" s="8"/>
      <c r="G17" s="8"/>
      <c r="H17" s="8"/>
      <c r="I17" s="14"/>
      <c r="J17" s="7"/>
    </row>
    <row r="18" spans="1:10">
      <c r="A18" s="17" t="s">
        <v>9</v>
      </c>
      <c r="B18" s="8" t="s">
        <v>75</v>
      </c>
      <c r="C18" s="8"/>
      <c r="D18" s="8"/>
      <c r="E18" s="8"/>
      <c r="F18" s="8"/>
      <c r="G18" s="8"/>
      <c r="H18" s="8"/>
      <c r="I18" s="13">
        <v>171190.64</v>
      </c>
      <c r="J18" s="7"/>
    </row>
    <row r="19" spans="1:10">
      <c r="A19" s="17" t="s">
        <v>9</v>
      </c>
      <c r="B19" s="8" t="s">
        <v>34</v>
      </c>
      <c r="C19" s="8"/>
      <c r="D19" s="8"/>
      <c r="E19" s="8"/>
      <c r="F19" s="8"/>
      <c r="G19" s="8"/>
      <c r="H19" s="8"/>
      <c r="I19" s="13">
        <v>222497.04</v>
      </c>
      <c r="J19" s="7"/>
    </row>
    <row r="20" spans="1:10">
      <c r="A20" s="17" t="s">
        <v>9</v>
      </c>
      <c r="B20" s="8" t="s">
        <v>76</v>
      </c>
      <c r="C20" s="8"/>
      <c r="D20" s="8"/>
      <c r="E20" s="8"/>
      <c r="F20" s="8"/>
      <c r="G20" s="8"/>
      <c r="H20" s="8"/>
      <c r="I20" s="13">
        <v>5602.28</v>
      </c>
      <c r="J20" s="7"/>
    </row>
    <row r="21" spans="1:10">
      <c r="A21" s="8"/>
      <c r="B21" s="8"/>
      <c r="C21" s="8"/>
      <c r="D21" s="8"/>
      <c r="E21" s="8"/>
      <c r="F21" s="8"/>
      <c r="G21" s="34" t="s">
        <v>122</v>
      </c>
      <c r="H21" s="34"/>
      <c r="I21" s="35">
        <f>I22+I28</f>
        <v>457651</v>
      </c>
      <c r="J21" s="7"/>
    </row>
    <row r="22" spans="1:10">
      <c r="A22" s="8" t="s">
        <v>77</v>
      </c>
      <c r="B22" s="8"/>
      <c r="C22" s="8"/>
      <c r="D22" s="8"/>
      <c r="E22" s="8"/>
      <c r="F22" s="8"/>
      <c r="G22" s="8"/>
      <c r="H22" s="8"/>
      <c r="I22" s="13">
        <v>411493</v>
      </c>
      <c r="J22" s="7"/>
    </row>
    <row r="23" spans="1:10">
      <c r="A23" s="8"/>
      <c r="B23" s="8"/>
      <c r="C23" s="8"/>
      <c r="D23" s="8"/>
      <c r="E23" s="8"/>
      <c r="F23" s="8"/>
      <c r="G23" s="8"/>
      <c r="H23" s="8"/>
      <c r="I23" s="14"/>
      <c r="J23" s="7"/>
    </row>
    <row r="24" spans="1:10">
      <c r="A24" s="17" t="s">
        <v>9</v>
      </c>
      <c r="B24" s="8" t="s">
        <v>78</v>
      </c>
      <c r="C24" s="8"/>
      <c r="D24" s="8"/>
      <c r="E24" s="8"/>
      <c r="F24" s="8"/>
      <c r="G24" s="8"/>
      <c r="H24" s="8"/>
      <c r="I24" s="13">
        <v>411493</v>
      </c>
      <c r="J24" s="7"/>
    </row>
    <row r="25" spans="1:10">
      <c r="A25" s="17" t="s">
        <v>9</v>
      </c>
      <c r="B25" s="8" t="s">
        <v>79</v>
      </c>
      <c r="C25" s="8"/>
      <c r="D25" s="8"/>
      <c r="E25" s="8"/>
      <c r="F25" s="8"/>
      <c r="G25" s="8"/>
      <c r="H25" s="8"/>
      <c r="I25" s="13">
        <v>0</v>
      </c>
      <c r="J25" s="7"/>
    </row>
    <row r="26" spans="1:10">
      <c r="A26" s="17" t="s">
        <v>9</v>
      </c>
      <c r="B26" s="8" t="s">
        <v>80</v>
      </c>
      <c r="C26" s="8"/>
      <c r="D26" s="8"/>
      <c r="E26" s="8"/>
      <c r="F26" s="8"/>
      <c r="G26" s="8"/>
      <c r="H26" s="8"/>
      <c r="I26" s="13">
        <v>0</v>
      </c>
      <c r="J26" s="7"/>
    </row>
    <row r="27" spans="1:10">
      <c r="A27" s="8"/>
      <c r="B27" s="8"/>
      <c r="C27" s="8"/>
      <c r="D27" s="8"/>
      <c r="E27" s="8"/>
      <c r="F27" s="8"/>
      <c r="G27" s="8"/>
      <c r="H27" s="8"/>
      <c r="I27" s="14"/>
      <c r="J27" s="7"/>
    </row>
    <row r="28" spans="1:10">
      <c r="A28" s="64" t="s">
        <v>107</v>
      </c>
      <c r="B28" s="65"/>
      <c r="C28" s="65"/>
      <c r="D28" s="8" t="s">
        <v>108</v>
      </c>
      <c r="E28" s="8"/>
      <c r="F28" s="8"/>
      <c r="G28" s="8"/>
      <c r="H28" s="8"/>
      <c r="I28" s="16">
        <v>46158</v>
      </c>
      <c r="J28" s="7"/>
    </row>
    <row r="29" spans="1:10">
      <c r="A29" s="8"/>
      <c r="B29" s="8"/>
      <c r="C29" s="8"/>
      <c r="D29" s="8"/>
      <c r="E29" s="8"/>
      <c r="F29" s="8"/>
      <c r="G29" s="8"/>
      <c r="H29" s="8"/>
      <c r="I29" s="14"/>
      <c r="J29" s="7"/>
    </row>
    <row r="30" spans="1:10">
      <c r="A30" s="8" t="s">
        <v>81</v>
      </c>
      <c r="B30" s="8"/>
      <c r="C30" s="8"/>
      <c r="D30" s="8"/>
      <c r="E30" s="8"/>
      <c r="F30" s="8"/>
      <c r="G30" s="8"/>
      <c r="H30" s="8"/>
      <c r="I30" s="13">
        <v>0</v>
      </c>
      <c r="J30" s="7"/>
    </row>
    <row r="31" spans="1:10">
      <c r="A31" s="8"/>
      <c r="B31" s="8"/>
      <c r="C31" s="8"/>
      <c r="D31" s="8"/>
      <c r="E31" s="8"/>
      <c r="F31" s="8"/>
      <c r="G31" s="8"/>
      <c r="H31" s="8"/>
      <c r="I31" s="14"/>
      <c r="J31" s="7"/>
    </row>
    <row r="32" spans="1:10">
      <c r="A32" s="8" t="s">
        <v>11</v>
      </c>
      <c r="B32" s="8"/>
      <c r="C32" s="8"/>
      <c r="D32" s="8"/>
      <c r="E32" s="8"/>
      <c r="F32" s="8"/>
      <c r="G32" s="8"/>
      <c r="H32" s="8"/>
      <c r="I32" s="13">
        <v>0</v>
      </c>
      <c r="J32" s="7"/>
    </row>
    <row r="33" spans="1:10">
      <c r="A33" s="8"/>
      <c r="B33" s="8"/>
      <c r="C33" s="8"/>
      <c r="D33" s="8"/>
      <c r="E33" s="8"/>
      <c r="F33" s="8"/>
      <c r="G33" s="8"/>
      <c r="H33" s="8"/>
      <c r="I33" s="13"/>
      <c r="J33" s="7"/>
    </row>
    <row r="34" spans="1:10">
      <c r="A34" s="8" t="s">
        <v>12</v>
      </c>
      <c r="B34" s="8"/>
      <c r="C34" s="8"/>
      <c r="D34" s="8"/>
      <c r="E34" s="8"/>
      <c r="F34" s="8"/>
      <c r="G34" s="8"/>
      <c r="H34" s="8"/>
      <c r="I34" s="13">
        <v>0</v>
      </c>
      <c r="J34" s="7"/>
    </row>
    <row r="35" spans="1:10">
      <c r="A35" s="8"/>
      <c r="B35" s="8"/>
      <c r="C35" s="8"/>
      <c r="D35" s="8"/>
      <c r="E35" s="8"/>
      <c r="F35" s="8"/>
      <c r="G35" s="8"/>
      <c r="H35" s="8"/>
      <c r="I35" s="13"/>
      <c r="J35" s="7"/>
    </row>
    <row r="36" spans="1:10">
      <c r="A36" s="8" t="s">
        <v>13</v>
      </c>
      <c r="B36" s="8"/>
      <c r="C36" s="8"/>
      <c r="D36" s="8"/>
      <c r="E36" s="8"/>
      <c r="F36" s="8"/>
      <c r="G36" s="8"/>
      <c r="H36" s="8"/>
      <c r="I36" s="13">
        <v>39630.699999999997</v>
      </c>
      <c r="J36" s="7"/>
    </row>
    <row r="37" spans="1:10">
      <c r="A37" s="8"/>
      <c r="B37" s="8"/>
      <c r="C37" s="8"/>
      <c r="D37" s="8"/>
      <c r="E37" s="8"/>
      <c r="F37" s="8"/>
      <c r="G37" s="8"/>
      <c r="H37" s="8"/>
      <c r="I37" s="8"/>
      <c r="J37" s="7"/>
    </row>
    <row r="38" spans="1:10">
      <c r="A38" s="58" t="s">
        <v>16</v>
      </c>
      <c r="B38" s="59"/>
      <c r="C38" s="59"/>
      <c r="D38" s="59"/>
      <c r="E38" s="59"/>
      <c r="F38" s="59"/>
      <c r="G38" s="59"/>
      <c r="H38" s="59"/>
      <c r="I38" s="60"/>
      <c r="J38" s="7"/>
    </row>
    <row r="39" spans="1:10">
      <c r="A39" s="61"/>
      <c r="B39" s="62"/>
      <c r="C39" s="62"/>
      <c r="D39" s="62"/>
      <c r="E39" s="62"/>
      <c r="F39" s="62"/>
      <c r="G39" s="62"/>
      <c r="H39" s="62"/>
      <c r="I39" s="63"/>
      <c r="J39" s="7"/>
    </row>
    <row r="40" spans="1:10">
      <c r="A40" s="8"/>
      <c r="B40" s="8"/>
      <c r="C40" s="8"/>
      <c r="D40" s="8"/>
      <c r="E40" s="8"/>
      <c r="F40" s="8"/>
      <c r="G40" s="34" t="s">
        <v>120</v>
      </c>
      <c r="H40" s="34"/>
      <c r="I40" s="36">
        <f>I41+I55+I73</f>
        <v>459054</v>
      </c>
      <c r="J40" s="7"/>
    </row>
    <row r="41" spans="1:10">
      <c r="A41" s="8" t="s">
        <v>15</v>
      </c>
      <c r="B41" s="8"/>
      <c r="C41" s="8"/>
      <c r="D41" s="8"/>
      <c r="E41" s="8"/>
      <c r="F41" s="8"/>
      <c r="G41" s="8"/>
      <c r="H41" s="8"/>
      <c r="I41" s="13">
        <f>SUM(I43:I53)</f>
        <v>222497</v>
      </c>
      <c r="J41" s="7"/>
    </row>
    <row r="42" spans="1:10">
      <c r="A42" s="54" t="s">
        <v>17</v>
      </c>
      <c r="B42" s="55"/>
      <c r="C42" s="55"/>
      <c r="D42" s="55"/>
      <c r="E42" s="55"/>
      <c r="F42" s="56"/>
      <c r="G42" s="51" t="s">
        <v>82</v>
      </c>
      <c r="H42" s="52"/>
      <c r="I42" s="18" t="s">
        <v>83</v>
      </c>
      <c r="J42" s="7"/>
    </row>
    <row r="43" spans="1:10">
      <c r="A43" s="48" t="s">
        <v>20</v>
      </c>
      <c r="B43" s="49"/>
      <c r="C43" s="49"/>
      <c r="D43" s="49"/>
      <c r="E43" s="49"/>
      <c r="F43" s="50"/>
      <c r="G43" s="51" t="s">
        <v>100</v>
      </c>
      <c r="H43" s="53"/>
      <c r="I43" s="19"/>
      <c r="J43" s="7"/>
    </row>
    <row r="44" spans="1:10">
      <c r="A44" s="48" t="s">
        <v>21</v>
      </c>
      <c r="B44" s="49"/>
      <c r="C44" s="49"/>
      <c r="D44" s="49"/>
      <c r="E44" s="49"/>
      <c r="F44" s="50"/>
      <c r="G44" s="51" t="s">
        <v>100</v>
      </c>
      <c r="H44" s="53"/>
      <c r="I44" s="19">
        <v>1416</v>
      </c>
      <c r="J44" s="7"/>
    </row>
    <row r="45" spans="1:10">
      <c r="A45" s="48" t="s">
        <v>22</v>
      </c>
      <c r="B45" s="49"/>
      <c r="C45" s="49"/>
      <c r="D45" s="49"/>
      <c r="E45" s="49"/>
      <c r="F45" s="50"/>
      <c r="G45" s="51" t="s">
        <v>100</v>
      </c>
      <c r="H45" s="53"/>
      <c r="I45" s="19"/>
      <c r="J45" s="7"/>
    </row>
    <row r="46" spans="1:10">
      <c r="A46" s="48" t="s">
        <v>23</v>
      </c>
      <c r="B46" s="49"/>
      <c r="C46" s="49"/>
      <c r="D46" s="49"/>
      <c r="E46" s="49"/>
      <c r="F46" s="50"/>
      <c r="G46" s="51" t="s">
        <v>100</v>
      </c>
      <c r="H46" s="53"/>
      <c r="I46" s="19"/>
      <c r="J46" s="7"/>
    </row>
    <row r="47" spans="1:10">
      <c r="A47" s="48" t="s">
        <v>26</v>
      </c>
      <c r="B47" s="49"/>
      <c r="C47" s="49"/>
      <c r="D47" s="49"/>
      <c r="E47" s="49"/>
      <c r="F47" s="50"/>
      <c r="G47" s="51" t="s">
        <v>100</v>
      </c>
      <c r="H47" s="53"/>
      <c r="I47" s="19"/>
      <c r="J47" s="7"/>
    </row>
    <row r="48" spans="1:10">
      <c r="A48" s="48" t="s">
        <v>24</v>
      </c>
      <c r="B48" s="49"/>
      <c r="C48" s="49"/>
      <c r="D48" s="49"/>
      <c r="E48" s="49"/>
      <c r="F48" s="50"/>
      <c r="G48" s="51" t="s">
        <v>100</v>
      </c>
      <c r="H48" s="53"/>
      <c r="I48" s="19"/>
      <c r="J48" s="7"/>
    </row>
    <row r="49" spans="1:10">
      <c r="A49" s="48" t="s">
        <v>25</v>
      </c>
      <c r="B49" s="49"/>
      <c r="C49" s="49"/>
      <c r="D49" s="49"/>
      <c r="E49" s="49"/>
      <c r="F49" s="50"/>
      <c r="G49" s="51" t="s">
        <v>100</v>
      </c>
      <c r="H49" s="53"/>
      <c r="I49" s="19">
        <f>222497-I44-I51-I52-I53</f>
        <v>153993</v>
      </c>
      <c r="J49" s="7"/>
    </row>
    <row r="50" spans="1:10">
      <c r="A50" s="48" t="s">
        <v>27</v>
      </c>
      <c r="B50" s="49"/>
      <c r="C50" s="49"/>
      <c r="D50" s="49"/>
      <c r="E50" s="49"/>
      <c r="F50" s="50"/>
      <c r="G50" s="51" t="s">
        <v>100</v>
      </c>
      <c r="H50" s="53"/>
      <c r="I50" s="19"/>
      <c r="J50" s="7"/>
    </row>
    <row r="51" spans="1:10">
      <c r="A51" s="48" t="s">
        <v>28</v>
      </c>
      <c r="B51" s="49"/>
      <c r="C51" s="49"/>
      <c r="D51" s="49"/>
      <c r="E51" s="49"/>
      <c r="F51" s="50"/>
      <c r="G51" s="51" t="s">
        <v>100</v>
      </c>
      <c r="H51" s="53"/>
      <c r="I51" s="19">
        <v>840</v>
      </c>
      <c r="J51" s="7"/>
    </row>
    <row r="52" spans="1:10">
      <c r="A52" s="48" t="s">
        <v>29</v>
      </c>
      <c r="B52" s="49"/>
      <c r="C52" s="49"/>
      <c r="D52" s="49"/>
      <c r="E52" s="49"/>
      <c r="F52" s="50"/>
      <c r="G52" s="51" t="s">
        <v>100</v>
      </c>
      <c r="H52" s="53"/>
      <c r="I52" s="19">
        <f>5100+31817+13887</f>
        <v>50804</v>
      </c>
      <c r="J52" s="7"/>
    </row>
    <row r="53" spans="1:10">
      <c r="A53" s="48" t="s">
        <v>30</v>
      </c>
      <c r="B53" s="49"/>
      <c r="C53" s="49"/>
      <c r="D53" s="49"/>
      <c r="E53" s="49"/>
      <c r="F53" s="50"/>
      <c r="G53" s="51" t="s">
        <v>100</v>
      </c>
      <c r="H53" s="53"/>
      <c r="I53" s="19">
        <v>15444</v>
      </c>
      <c r="J53" s="7"/>
    </row>
    <row r="54" spans="1:10">
      <c r="A54" s="20"/>
      <c r="B54" s="20"/>
      <c r="C54" s="20"/>
      <c r="D54" s="20"/>
      <c r="E54" s="20"/>
      <c r="F54" s="20"/>
      <c r="G54" s="30"/>
      <c r="H54" s="30"/>
      <c r="I54" s="21"/>
      <c r="J54" s="7"/>
    </row>
    <row r="55" spans="1:10">
      <c r="A55" s="8" t="s">
        <v>59</v>
      </c>
      <c r="B55" s="8"/>
      <c r="C55" s="8"/>
      <c r="D55" s="8"/>
      <c r="E55" s="8"/>
      <c r="F55" s="8"/>
      <c r="G55" s="8"/>
      <c r="H55" s="8"/>
      <c r="I55" s="13">
        <f>SUM(I57:I69)+64500</f>
        <v>227198</v>
      </c>
      <c r="J55" s="7"/>
    </row>
    <row r="56" spans="1:10">
      <c r="A56" s="54" t="s">
        <v>17</v>
      </c>
      <c r="B56" s="55"/>
      <c r="C56" s="55"/>
      <c r="D56" s="55"/>
      <c r="E56" s="55"/>
      <c r="F56" s="56"/>
      <c r="G56" s="51" t="s">
        <v>82</v>
      </c>
      <c r="H56" s="52"/>
      <c r="I56" s="18" t="s">
        <v>83</v>
      </c>
      <c r="J56" s="7"/>
    </row>
    <row r="57" spans="1:10">
      <c r="A57" s="45" t="s">
        <v>31</v>
      </c>
      <c r="B57" s="46"/>
      <c r="C57" s="46"/>
      <c r="D57" s="46"/>
      <c r="E57" s="46"/>
      <c r="F57" s="47"/>
      <c r="G57" s="51" t="s">
        <v>100</v>
      </c>
      <c r="H57" s="53"/>
      <c r="I57" s="19">
        <v>2654.5</v>
      </c>
      <c r="J57" s="7"/>
    </row>
    <row r="58" spans="1:10">
      <c r="A58" s="45" t="s">
        <v>32</v>
      </c>
      <c r="B58" s="46"/>
      <c r="C58" s="46"/>
      <c r="D58" s="46"/>
      <c r="E58" s="46"/>
      <c r="F58" s="47"/>
      <c r="G58" s="51" t="s">
        <v>100</v>
      </c>
      <c r="H58" s="53"/>
      <c r="I58" s="19">
        <v>4150.7</v>
      </c>
      <c r="J58" s="7"/>
    </row>
    <row r="59" spans="1:10" ht="28.5" customHeight="1">
      <c r="A59" s="42" t="s">
        <v>33</v>
      </c>
      <c r="B59" s="43"/>
      <c r="C59" s="43"/>
      <c r="D59" s="43"/>
      <c r="E59" s="43"/>
      <c r="F59" s="44"/>
      <c r="G59" s="51" t="s">
        <v>100</v>
      </c>
      <c r="H59" s="53"/>
      <c r="I59" s="19">
        <v>53670</v>
      </c>
      <c r="J59" s="7"/>
    </row>
    <row r="60" spans="1:10">
      <c r="A60" s="42" t="s">
        <v>37</v>
      </c>
      <c r="B60" s="43"/>
      <c r="C60" s="43"/>
      <c r="D60" s="43"/>
      <c r="E60" s="43"/>
      <c r="F60" s="44"/>
      <c r="G60" s="51" t="s">
        <v>100</v>
      </c>
      <c r="H60" s="53"/>
      <c r="I60" s="19">
        <v>96.58</v>
      </c>
      <c r="J60" s="7"/>
    </row>
    <row r="61" spans="1:10" ht="28.5" customHeight="1">
      <c r="A61" s="42" t="s">
        <v>38</v>
      </c>
      <c r="B61" s="43"/>
      <c r="C61" s="43"/>
      <c r="D61" s="43"/>
      <c r="E61" s="43"/>
      <c r="F61" s="44"/>
      <c r="G61" s="51" t="s">
        <v>100</v>
      </c>
      <c r="H61" s="53"/>
      <c r="I61" s="19">
        <v>7480.9</v>
      </c>
      <c r="J61" s="7"/>
    </row>
    <row r="62" spans="1:10" ht="30" customHeight="1">
      <c r="A62" s="42" t="s">
        <v>39</v>
      </c>
      <c r="B62" s="43"/>
      <c r="C62" s="43"/>
      <c r="D62" s="43"/>
      <c r="E62" s="43"/>
      <c r="F62" s="44"/>
      <c r="G62" s="51" t="s">
        <v>100</v>
      </c>
      <c r="H62" s="53"/>
      <c r="I62" s="19">
        <v>4150.7</v>
      </c>
      <c r="J62" s="7"/>
    </row>
    <row r="63" spans="1:10" ht="30" customHeight="1">
      <c r="A63" s="42" t="s">
        <v>40</v>
      </c>
      <c r="B63" s="43"/>
      <c r="C63" s="43"/>
      <c r="D63" s="43"/>
      <c r="E63" s="43"/>
      <c r="F63" s="44"/>
      <c r="G63" s="51" t="s">
        <v>100</v>
      </c>
      <c r="H63" s="53"/>
      <c r="I63" s="19">
        <v>23118</v>
      </c>
      <c r="J63" s="7"/>
    </row>
    <row r="64" spans="1:10" ht="27" customHeight="1">
      <c r="A64" s="42" t="s">
        <v>41</v>
      </c>
      <c r="B64" s="43"/>
      <c r="C64" s="43"/>
      <c r="D64" s="43"/>
      <c r="E64" s="43"/>
      <c r="F64" s="44"/>
      <c r="G64" s="51" t="s">
        <v>100</v>
      </c>
      <c r="H64" s="53"/>
      <c r="I64" s="19">
        <f>5502.1+772.22</f>
        <v>6274.3200000000006</v>
      </c>
      <c r="J64" s="7"/>
    </row>
    <row r="65" spans="1:10">
      <c r="A65" s="45" t="s">
        <v>42</v>
      </c>
      <c r="B65" s="46"/>
      <c r="C65" s="46"/>
      <c r="D65" s="46"/>
      <c r="E65" s="46"/>
      <c r="F65" s="47"/>
      <c r="G65" s="51" t="s">
        <v>100</v>
      </c>
      <c r="H65" s="53"/>
      <c r="I65" s="19">
        <v>34847</v>
      </c>
      <c r="J65" s="7"/>
    </row>
    <row r="66" spans="1:10">
      <c r="A66" s="66" t="s">
        <v>43</v>
      </c>
      <c r="B66" s="67"/>
      <c r="C66" s="67"/>
      <c r="D66" s="67"/>
      <c r="E66" s="67"/>
      <c r="F66" s="68"/>
      <c r="G66" s="51" t="s">
        <v>100</v>
      </c>
      <c r="H66" s="53"/>
      <c r="I66" s="23">
        <v>7384.4</v>
      </c>
      <c r="J66" s="7"/>
    </row>
    <row r="67" spans="1:10">
      <c r="A67" s="42" t="s">
        <v>97</v>
      </c>
      <c r="B67" s="43"/>
      <c r="C67" s="43"/>
      <c r="D67" s="43"/>
      <c r="E67" s="43"/>
      <c r="F67" s="44"/>
      <c r="G67" s="51" t="s">
        <v>100</v>
      </c>
      <c r="H67" s="53"/>
      <c r="I67" s="19">
        <v>2847.6</v>
      </c>
      <c r="J67" s="7"/>
    </row>
    <row r="68" spans="1:10">
      <c r="A68" s="42" t="s">
        <v>99</v>
      </c>
      <c r="B68" s="43"/>
      <c r="C68" s="43"/>
      <c r="D68" s="43"/>
      <c r="E68" s="43"/>
      <c r="F68" s="44"/>
      <c r="G68" s="51" t="s">
        <v>100</v>
      </c>
      <c r="H68" s="53"/>
      <c r="I68" s="19">
        <v>3523.3</v>
      </c>
      <c r="J68" s="7"/>
    </row>
    <row r="69" spans="1:10">
      <c r="A69" s="42" t="s">
        <v>98</v>
      </c>
      <c r="B69" s="43"/>
      <c r="C69" s="43"/>
      <c r="D69" s="43"/>
      <c r="E69" s="43"/>
      <c r="F69" s="44"/>
      <c r="G69" s="51" t="s">
        <v>100</v>
      </c>
      <c r="H69" s="53"/>
      <c r="I69" s="19">
        <v>12500</v>
      </c>
      <c r="J69" s="7"/>
    </row>
    <row r="70" spans="1:10">
      <c r="A70" s="48"/>
      <c r="B70" s="49"/>
      <c r="C70" s="49"/>
      <c r="D70" s="49"/>
      <c r="E70" s="49"/>
      <c r="F70" s="49"/>
      <c r="G70" s="51"/>
      <c r="H70" s="53"/>
      <c r="I70" s="23"/>
      <c r="J70" s="7"/>
    </row>
    <row r="71" spans="1:10">
      <c r="A71" s="27" t="s">
        <v>44</v>
      </c>
      <c r="B71" s="25"/>
      <c r="C71" s="25"/>
      <c r="D71" s="25"/>
      <c r="E71" s="25"/>
      <c r="F71" s="25"/>
      <c r="G71" s="25"/>
      <c r="H71" s="25"/>
      <c r="I71" s="29"/>
      <c r="J71" s="7"/>
    </row>
    <row r="72" spans="1:10">
      <c r="A72" s="54" t="s">
        <v>17</v>
      </c>
      <c r="B72" s="55"/>
      <c r="C72" s="55"/>
      <c r="D72" s="55"/>
      <c r="E72" s="55"/>
      <c r="F72" s="56"/>
      <c r="G72" s="51" t="s">
        <v>82</v>
      </c>
      <c r="H72" s="53"/>
      <c r="I72" s="18" t="s">
        <v>83</v>
      </c>
      <c r="J72" s="7"/>
    </row>
    <row r="73" spans="1:10">
      <c r="A73" s="45" t="s">
        <v>45</v>
      </c>
      <c r="B73" s="46"/>
      <c r="C73" s="46"/>
      <c r="D73" s="46"/>
      <c r="E73" s="46"/>
      <c r="F73" s="47"/>
      <c r="G73" s="51" t="s">
        <v>100</v>
      </c>
      <c r="H73" s="53"/>
      <c r="I73" s="19">
        <v>9359</v>
      </c>
      <c r="J73" s="7"/>
    </row>
    <row r="74" spans="1:10">
      <c r="A74" s="27"/>
      <c r="B74" s="25"/>
      <c r="C74" s="25"/>
      <c r="D74" s="25"/>
      <c r="E74" s="25"/>
      <c r="F74" s="25"/>
      <c r="G74" s="25"/>
      <c r="H74" s="25"/>
      <c r="I74" s="29"/>
      <c r="J74" s="7"/>
    </row>
    <row r="75" spans="1:10">
      <c r="A75" s="8" t="s">
        <v>46</v>
      </c>
      <c r="B75" s="8"/>
      <c r="C75" s="8"/>
      <c r="D75" s="8"/>
      <c r="E75" s="8"/>
      <c r="F75" s="8"/>
      <c r="G75" s="8"/>
      <c r="H75" s="8"/>
      <c r="I75" s="14"/>
      <c r="J75" s="7"/>
    </row>
    <row r="76" spans="1:10">
      <c r="A76" s="8"/>
      <c r="B76" s="8"/>
      <c r="C76" s="8"/>
      <c r="D76" s="8"/>
      <c r="E76" s="8"/>
      <c r="F76" s="8"/>
      <c r="G76" s="8"/>
      <c r="H76" s="8"/>
      <c r="I76" s="14"/>
      <c r="J76" s="7"/>
    </row>
    <row r="77" spans="1:10">
      <c r="A77" s="1" t="s">
        <v>84</v>
      </c>
      <c r="B77" s="1"/>
      <c r="C77" s="1"/>
      <c r="D77" s="1"/>
      <c r="E77" s="1"/>
      <c r="F77" s="1"/>
      <c r="G77" s="1"/>
      <c r="H77" s="1"/>
      <c r="I77" s="13">
        <v>0</v>
      </c>
    </row>
    <row r="78" spans="1:10">
      <c r="A78" s="1" t="s">
        <v>85</v>
      </c>
      <c r="B78" s="1"/>
      <c r="C78" s="1"/>
      <c r="D78" s="1"/>
      <c r="E78" s="1"/>
      <c r="F78" s="1"/>
      <c r="G78" s="1"/>
      <c r="H78" s="1"/>
      <c r="I78" s="13">
        <v>0</v>
      </c>
    </row>
    <row r="79" spans="1:10">
      <c r="A79" s="1" t="s">
        <v>86</v>
      </c>
      <c r="B79" s="1"/>
      <c r="C79" s="1"/>
      <c r="D79" s="1"/>
      <c r="E79" s="1"/>
      <c r="F79" s="1"/>
      <c r="G79" s="1"/>
      <c r="H79" s="1"/>
      <c r="I79" s="13">
        <v>0</v>
      </c>
    </row>
    <row r="80" spans="1:10">
      <c r="A80" s="1" t="s">
        <v>87</v>
      </c>
      <c r="B80" s="1"/>
      <c r="C80" s="1"/>
      <c r="D80" s="1"/>
      <c r="E80" s="1"/>
      <c r="F80" s="1"/>
      <c r="G80" s="1"/>
      <c r="H80" s="1"/>
      <c r="I80" s="13">
        <v>0</v>
      </c>
    </row>
    <row r="81" spans="1:9">
      <c r="A81" s="1"/>
      <c r="B81" s="1"/>
      <c r="C81" s="1"/>
      <c r="D81" s="1"/>
      <c r="E81" s="1"/>
      <c r="F81" s="1"/>
      <c r="G81" s="1"/>
      <c r="H81" s="1"/>
      <c r="I81" s="14"/>
    </row>
    <row r="82" spans="1:9">
      <c r="A82" s="1" t="s">
        <v>88</v>
      </c>
      <c r="B82" s="1"/>
      <c r="C82" s="1"/>
      <c r="D82" s="1"/>
      <c r="E82" s="1"/>
      <c r="F82" s="1"/>
      <c r="G82" s="1"/>
      <c r="H82" s="1"/>
      <c r="I82" s="14"/>
    </row>
    <row r="83" spans="1:9">
      <c r="A83" s="1"/>
      <c r="B83" s="1"/>
      <c r="C83" s="1"/>
      <c r="D83" s="1"/>
      <c r="E83" s="1"/>
      <c r="F83" s="1"/>
      <c r="G83" s="1"/>
      <c r="H83" s="1"/>
      <c r="I83" s="14"/>
    </row>
    <row r="84" spans="1:9">
      <c r="A84" s="1" t="s">
        <v>89</v>
      </c>
      <c r="B84" s="1"/>
      <c r="C84" s="1"/>
      <c r="D84" s="1"/>
      <c r="E84" s="1"/>
      <c r="F84" s="1"/>
      <c r="G84" s="1"/>
      <c r="H84" s="1"/>
      <c r="I84" s="13">
        <v>0</v>
      </c>
    </row>
    <row r="85" spans="1:9">
      <c r="A85" s="1" t="s">
        <v>53</v>
      </c>
      <c r="B85" s="1"/>
      <c r="C85" s="1"/>
      <c r="D85" s="1"/>
      <c r="E85" s="1"/>
      <c r="F85" s="1"/>
      <c r="G85" s="1"/>
      <c r="H85" s="1"/>
      <c r="I85" s="13">
        <v>0</v>
      </c>
    </row>
    <row r="86" spans="1:9">
      <c r="A86" s="1" t="s">
        <v>90</v>
      </c>
      <c r="B86" s="1"/>
      <c r="C86" s="1"/>
      <c r="D86" s="1"/>
      <c r="E86" s="1"/>
      <c r="F86" s="1"/>
      <c r="G86" s="1"/>
      <c r="H86" s="1"/>
      <c r="I86" s="13">
        <f>I14</f>
        <v>60574.76</v>
      </c>
    </row>
    <row r="87" spans="1:9">
      <c r="A87" s="1" t="s">
        <v>91</v>
      </c>
      <c r="B87" s="1"/>
      <c r="C87" s="1"/>
      <c r="D87" s="1"/>
      <c r="E87" s="1"/>
      <c r="F87" s="1"/>
      <c r="G87" s="1"/>
      <c r="H87" s="1"/>
      <c r="I87" s="13">
        <v>0</v>
      </c>
    </row>
    <row r="88" spans="1:9">
      <c r="A88" s="1" t="s">
        <v>57</v>
      </c>
      <c r="B88" s="1"/>
      <c r="C88" s="1"/>
      <c r="D88" s="1"/>
      <c r="E88" s="1"/>
      <c r="F88" s="1"/>
      <c r="G88" s="1"/>
      <c r="H88" s="1"/>
      <c r="I88" s="13">
        <v>0</v>
      </c>
    </row>
    <row r="89" spans="1:9">
      <c r="A89" s="1" t="s">
        <v>92</v>
      </c>
      <c r="B89" s="1"/>
      <c r="C89" s="1"/>
      <c r="D89" s="1"/>
      <c r="E89" s="1"/>
      <c r="F89" s="1"/>
      <c r="G89" s="1"/>
      <c r="H89" s="1"/>
      <c r="I89" s="13">
        <f>I36</f>
        <v>39630.699999999997</v>
      </c>
    </row>
    <row r="90" spans="1:9">
      <c r="A90" s="1"/>
      <c r="B90" s="1"/>
      <c r="C90" s="1"/>
      <c r="D90" s="1"/>
      <c r="E90" s="1"/>
      <c r="F90" s="1"/>
      <c r="G90" s="1"/>
      <c r="H90" s="1"/>
      <c r="I90" s="14"/>
    </row>
    <row r="91" spans="1:9">
      <c r="A91" s="1" t="s">
        <v>58</v>
      </c>
      <c r="B91" s="1"/>
      <c r="C91" s="1"/>
      <c r="D91" s="1"/>
      <c r="E91" s="1"/>
      <c r="F91" s="1"/>
      <c r="G91" s="1"/>
      <c r="H91" s="1"/>
      <c r="I91" s="14"/>
    </row>
    <row r="92" spans="1:9">
      <c r="A92" s="1"/>
      <c r="B92" s="1"/>
      <c r="C92" s="1"/>
      <c r="D92" s="1"/>
      <c r="E92" s="1"/>
      <c r="F92" s="1"/>
      <c r="G92" s="1"/>
      <c r="H92" s="1"/>
      <c r="I92" s="14"/>
    </row>
    <row r="93" spans="1:9">
      <c r="A93" s="1" t="s">
        <v>84</v>
      </c>
      <c r="B93" s="1"/>
      <c r="C93" s="1"/>
      <c r="D93" s="1"/>
      <c r="E93" s="1"/>
      <c r="F93" s="1"/>
      <c r="G93" s="1"/>
      <c r="H93" s="1"/>
      <c r="I93" s="13">
        <v>0</v>
      </c>
    </row>
    <row r="94" spans="1:9">
      <c r="A94" s="1" t="s">
        <v>85</v>
      </c>
      <c r="B94" s="1"/>
      <c r="C94" s="1"/>
      <c r="D94" s="1"/>
      <c r="E94" s="1"/>
      <c r="F94" s="1"/>
      <c r="G94" s="1"/>
      <c r="H94" s="1"/>
      <c r="I94" s="13">
        <v>0</v>
      </c>
    </row>
    <row r="95" spans="1:9">
      <c r="A95" s="1" t="s">
        <v>86</v>
      </c>
      <c r="B95" s="1"/>
      <c r="C95" s="1"/>
      <c r="D95" s="1"/>
      <c r="E95" s="1"/>
      <c r="F95" s="1"/>
      <c r="G95" s="1"/>
      <c r="H95" s="1"/>
      <c r="I95" s="13">
        <v>0</v>
      </c>
    </row>
    <row r="96" spans="1:9">
      <c r="A96" s="1" t="s">
        <v>87</v>
      </c>
      <c r="B96" s="1"/>
      <c r="C96" s="1"/>
      <c r="D96" s="1"/>
      <c r="E96" s="1"/>
      <c r="F96" s="1"/>
      <c r="G96" s="1"/>
      <c r="H96" s="1"/>
      <c r="I96" s="13">
        <v>0</v>
      </c>
    </row>
    <row r="97" spans="1:9">
      <c r="A97" s="1"/>
      <c r="B97" s="1"/>
      <c r="C97" s="1"/>
      <c r="D97" s="1"/>
      <c r="E97" s="1"/>
      <c r="F97" s="1"/>
      <c r="G97" s="1"/>
      <c r="H97" s="1"/>
      <c r="I97" s="14"/>
    </row>
    <row r="98" spans="1:9">
      <c r="A98" s="1" t="s">
        <v>93</v>
      </c>
      <c r="B98" s="1"/>
      <c r="C98" s="1"/>
      <c r="D98" s="1"/>
      <c r="E98" s="1"/>
      <c r="F98" s="1"/>
      <c r="G98" s="1"/>
      <c r="H98" s="1"/>
      <c r="I98" s="13">
        <v>0</v>
      </c>
    </row>
    <row r="99" spans="1:9">
      <c r="A99" s="1" t="s">
        <v>94</v>
      </c>
      <c r="B99" s="1"/>
      <c r="C99" s="1"/>
      <c r="D99" s="1"/>
      <c r="E99" s="1"/>
      <c r="F99" s="1"/>
      <c r="G99" s="1"/>
      <c r="H99" s="1"/>
      <c r="I99" s="13">
        <v>0</v>
      </c>
    </row>
    <row r="100" spans="1:9">
      <c r="A100" s="1" t="s">
        <v>95</v>
      </c>
      <c r="B100" s="1"/>
      <c r="C100" s="1"/>
      <c r="D100" s="1"/>
      <c r="E100" s="1"/>
      <c r="F100" s="1"/>
      <c r="G100" s="1"/>
      <c r="H100" s="1"/>
      <c r="I100" s="13">
        <v>0</v>
      </c>
    </row>
    <row r="101" spans="1:9">
      <c r="A101" s="1" t="s">
        <v>60</v>
      </c>
      <c r="B101" s="1"/>
      <c r="C101" s="1"/>
      <c r="D101" s="1"/>
      <c r="E101" s="1"/>
      <c r="F101" s="1"/>
      <c r="G101" s="1"/>
      <c r="H101" s="1"/>
      <c r="I101" s="13">
        <v>0</v>
      </c>
    </row>
    <row r="102" spans="1:9">
      <c r="I102" s="7"/>
    </row>
  </sheetData>
  <mergeCells count="64">
    <mergeCell ref="A73:F73"/>
    <mergeCell ref="G73:H73"/>
    <mergeCell ref="A63:F63"/>
    <mergeCell ref="G63:H63"/>
    <mergeCell ref="A64:F64"/>
    <mergeCell ref="G64:H64"/>
    <mergeCell ref="A65:F65"/>
    <mergeCell ref="G65:H65"/>
    <mergeCell ref="A66:F66"/>
    <mergeCell ref="G66:H66"/>
    <mergeCell ref="A70:F70"/>
    <mergeCell ref="A72:F72"/>
    <mergeCell ref="G72:H72"/>
    <mergeCell ref="G67:H67"/>
    <mergeCell ref="G70:H70"/>
    <mergeCell ref="A67:F67"/>
    <mergeCell ref="A59:F59"/>
    <mergeCell ref="G59:H59"/>
    <mergeCell ref="A60:F60"/>
    <mergeCell ref="G60:H60"/>
    <mergeCell ref="A61:F61"/>
    <mergeCell ref="G61:H61"/>
    <mergeCell ref="A68:F68"/>
    <mergeCell ref="A69:F69"/>
    <mergeCell ref="G68:H68"/>
    <mergeCell ref="G69:H69"/>
    <mergeCell ref="A62:F62"/>
    <mergeCell ref="G62:H62"/>
    <mergeCell ref="A56:F56"/>
    <mergeCell ref="G56:H56"/>
    <mergeCell ref="A57:F57"/>
    <mergeCell ref="G57:H57"/>
    <mergeCell ref="A58:F58"/>
    <mergeCell ref="G58:H58"/>
    <mergeCell ref="A51:F51"/>
    <mergeCell ref="G51:H51"/>
    <mergeCell ref="A52:F52"/>
    <mergeCell ref="G52:H52"/>
    <mergeCell ref="A53:F53"/>
    <mergeCell ref="G53:H53"/>
    <mergeCell ref="A48:F48"/>
    <mergeCell ref="G48:H48"/>
    <mergeCell ref="A49:F49"/>
    <mergeCell ref="G49:H49"/>
    <mergeCell ref="A50:F50"/>
    <mergeCell ref="G50:H50"/>
    <mergeCell ref="A1:I1"/>
    <mergeCell ref="A2:I2"/>
    <mergeCell ref="A3:I3"/>
    <mergeCell ref="B5:C5"/>
    <mergeCell ref="A38:I39"/>
    <mergeCell ref="A28:C28"/>
    <mergeCell ref="A42:F42"/>
    <mergeCell ref="G42:H42"/>
    <mergeCell ref="A43:F43"/>
    <mergeCell ref="G43:H43"/>
    <mergeCell ref="A44:F44"/>
    <mergeCell ref="G44:H44"/>
    <mergeCell ref="A45:F45"/>
    <mergeCell ref="G45:H45"/>
    <mergeCell ref="A46:F46"/>
    <mergeCell ref="G46:H46"/>
    <mergeCell ref="A47:F47"/>
    <mergeCell ref="G47:H47"/>
  </mergeCells>
  <pageMargins left="0.70866141732283472" right="0.70866141732283472" top="0.74803149606299213" bottom="0.74803149606299213" header="0.31496062992125984" footer="0.31496062992125984"/>
  <pageSetup paperSize="9" scale="95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101"/>
  <sheetViews>
    <sheetView topLeftCell="A33" zoomScale="70" zoomScaleNormal="70" workbookViewId="0">
      <selection activeCell="I56" sqref="I56"/>
    </sheetView>
  </sheetViews>
  <sheetFormatPr defaultRowHeight="15"/>
  <cols>
    <col min="8" max="8" width="10.5703125" customWidth="1"/>
    <col min="9" max="9" width="10.7109375" bestFit="1" customWidth="1"/>
  </cols>
  <sheetData>
    <row r="1" spans="1:11">
      <c r="A1" s="57" t="s">
        <v>0</v>
      </c>
      <c r="B1" s="57"/>
      <c r="C1" s="57"/>
      <c r="D1" s="57"/>
      <c r="E1" s="57"/>
      <c r="F1" s="57"/>
      <c r="G1" s="57"/>
      <c r="H1" s="57"/>
      <c r="I1" s="57"/>
    </row>
    <row r="2" spans="1:11">
      <c r="A2" s="57" t="s">
        <v>1</v>
      </c>
      <c r="B2" s="57"/>
      <c r="C2" s="57"/>
      <c r="D2" s="57"/>
      <c r="E2" s="57"/>
      <c r="F2" s="57"/>
      <c r="G2" s="57"/>
      <c r="H2" s="57"/>
      <c r="I2" s="57"/>
    </row>
    <row r="3" spans="1:11">
      <c r="A3" s="57" t="s">
        <v>104</v>
      </c>
      <c r="B3" s="57"/>
      <c r="C3" s="57"/>
      <c r="D3" s="57"/>
      <c r="E3" s="57"/>
      <c r="F3" s="57"/>
      <c r="G3" s="57"/>
      <c r="H3" s="57"/>
      <c r="I3" s="57"/>
    </row>
    <row r="4" spans="1:11">
      <c r="A4" s="1"/>
      <c r="B4" s="1"/>
      <c r="C4" s="1"/>
      <c r="D4" s="1"/>
      <c r="E4" s="1"/>
      <c r="F4" s="1"/>
      <c r="G4" s="1"/>
      <c r="H4" s="1"/>
      <c r="I4" s="1"/>
    </row>
    <row r="5" spans="1:11">
      <c r="A5" s="1" t="s">
        <v>2</v>
      </c>
      <c r="B5" s="57" t="s">
        <v>69</v>
      </c>
      <c r="C5" s="57"/>
      <c r="D5" s="6" t="s">
        <v>70</v>
      </c>
      <c r="E5" s="6">
        <v>11</v>
      </c>
      <c r="F5" s="1"/>
      <c r="G5" s="1"/>
      <c r="H5" s="1"/>
      <c r="I5" s="1"/>
    </row>
    <row r="6" spans="1:11">
      <c r="A6" s="1"/>
      <c r="B6" s="1"/>
      <c r="C6" s="1"/>
      <c r="D6" s="1"/>
      <c r="E6" s="1"/>
      <c r="F6" s="1"/>
      <c r="G6" s="1"/>
      <c r="H6" s="1"/>
      <c r="I6" s="1"/>
    </row>
    <row r="7" spans="1:11" ht="15.75" thickBot="1">
      <c r="A7" s="3" t="s">
        <v>5</v>
      </c>
      <c r="B7" s="3"/>
      <c r="C7" s="3"/>
      <c r="D7" s="3"/>
      <c r="E7" s="3"/>
      <c r="F7" s="3"/>
      <c r="G7" s="3"/>
      <c r="H7" s="3"/>
      <c r="I7" s="3"/>
    </row>
    <row r="8" spans="1:11" ht="15.75" thickBot="1">
      <c r="A8" s="3" t="s">
        <v>71</v>
      </c>
      <c r="B8" s="3"/>
      <c r="C8" s="3"/>
      <c r="D8" s="3"/>
      <c r="E8" s="3"/>
      <c r="F8" s="3"/>
      <c r="G8" s="3"/>
      <c r="H8" s="3"/>
      <c r="I8" s="3"/>
    </row>
    <row r="9" spans="1:11">
      <c r="A9" s="8"/>
      <c r="B9" s="8"/>
      <c r="C9" s="8"/>
      <c r="D9" s="8"/>
      <c r="E9" s="8"/>
      <c r="F9" s="8"/>
      <c r="G9" s="8"/>
      <c r="H9" s="8"/>
      <c r="I9" s="8"/>
      <c r="J9" s="7"/>
      <c r="K9" s="7"/>
    </row>
    <row r="10" spans="1:11">
      <c r="A10" s="8" t="s">
        <v>7</v>
      </c>
      <c r="B10" s="8"/>
      <c r="C10" s="8"/>
      <c r="D10" s="8"/>
      <c r="E10" s="8"/>
      <c r="F10" s="8"/>
      <c r="G10" s="8" t="s">
        <v>72</v>
      </c>
      <c r="H10" s="16"/>
      <c r="I10" s="13">
        <v>0</v>
      </c>
      <c r="J10" s="7"/>
      <c r="K10" s="7"/>
    </row>
    <row r="11" spans="1:11">
      <c r="A11" s="8"/>
      <c r="B11" s="8"/>
      <c r="C11" s="8"/>
      <c r="D11" s="8"/>
      <c r="E11" s="8"/>
      <c r="F11" s="8"/>
      <c r="G11" s="8"/>
      <c r="H11" s="8"/>
      <c r="I11" s="13"/>
      <c r="J11" s="7"/>
      <c r="K11" s="7"/>
    </row>
    <row r="12" spans="1:11">
      <c r="A12" s="8" t="s">
        <v>73</v>
      </c>
      <c r="B12" s="8"/>
      <c r="C12" s="8"/>
      <c r="D12" s="8"/>
      <c r="E12" s="8"/>
      <c r="F12" s="8"/>
      <c r="G12" s="8"/>
      <c r="H12" s="8"/>
      <c r="I12" s="13">
        <v>0</v>
      </c>
      <c r="J12" s="7"/>
      <c r="K12" s="7"/>
    </row>
    <row r="13" spans="1:11">
      <c r="A13" s="8"/>
      <c r="B13" s="8"/>
      <c r="C13" s="8"/>
      <c r="D13" s="8"/>
      <c r="E13" s="8"/>
      <c r="F13" s="8"/>
      <c r="G13" s="8"/>
      <c r="H13" s="8"/>
      <c r="I13" s="13"/>
      <c r="J13" s="7"/>
      <c r="K13" s="7"/>
    </row>
    <row r="14" spans="1:11">
      <c r="A14" s="8" t="s">
        <v>74</v>
      </c>
      <c r="B14" s="8"/>
      <c r="C14" s="8"/>
      <c r="D14" s="8"/>
      <c r="E14" s="8"/>
      <c r="F14" s="8"/>
      <c r="G14" s="8"/>
      <c r="H14" s="8"/>
      <c r="I14" s="13">
        <v>70622.789999999994</v>
      </c>
      <c r="J14" s="7"/>
      <c r="K14" s="7"/>
    </row>
    <row r="15" spans="1:11">
      <c r="A15" s="8"/>
      <c r="B15" s="8"/>
      <c r="C15" s="8"/>
      <c r="D15" s="8"/>
      <c r="E15" s="8"/>
      <c r="F15" s="8"/>
      <c r="G15" s="34" t="s">
        <v>124</v>
      </c>
      <c r="H15" s="34"/>
      <c r="I15" s="35">
        <f>I16+I28</f>
        <v>451167</v>
      </c>
      <c r="J15" s="7"/>
      <c r="K15" s="7"/>
    </row>
    <row r="16" spans="1:11">
      <c r="A16" s="8" t="s">
        <v>8</v>
      </c>
      <c r="B16" s="8"/>
      <c r="C16" s="8"/>
      <c r="D16" s="8"/>
      <c r="E16" s="8"/>
      <c r="F16" s="8"/>
      <c r="G16" s="8"/>
      <c r="H16" s="8"/>
      <c r="I16" s="13">
        <v>405147</v>
      </c>
      <c r="J16" s="7"/>
      <c r="K16" s="7"/>
    </row>
    <row r="17" spans="1:11">
      <c r="A17" s="8"/>
      <c r="B17" s="8"/>
      <c r="C17" s="8"/>
      <c r="D17" s="8"/>
      <c r="E17" s="8"/>
      <c r="F17" s="8"/>
      <c r="G17" s="8"/>
      <c r="H17" s="8"/>
      <c r="I17" s="14"/>
      <c r="J17" s="7"/>
      <c r="K17" s="7"/>
    </row>
    <row r="18" spans="1:11">
      <c r="A18" s="17" t="s">
        <v>9</v>
      </c>
      <c r="B18" s="8" t="s">
        <v>75</v>
      </c>
      <c r="C18" s="8"/>
      <c r="D18" s="8"/>
      <c r="E18" s="8"/>
      <c r="F18" s="8"/>
      <c r="G18" s="8"/>
      <c r="H18" s="8"/>
      <c r="I18" s="13">
        <v>177626.96</v>
      </c>
      <c r="J18" s="7"/>
      <c r="K18" s="7"/>
    </row>
    <row r="19" spans="1:11">
      <c r="A19" s="17" t="s">
        <v>9</v>
      </c>
      <c r="B19" s="8" t="s">
        <v>34</v>
      </c>
      <c r="C19" s="8"/>
      <c r="D19" s="8"/>
      <c r="E19" s="8"/>
      <c r="F19" s="8"/>
      <c r="G19" s="8"/>
      <c r="H19" s="8"/>
      <c r="I19" s="13">
        <v>221805.54</v>
      </c>
      <c r="J19" s="7"/>
      <c r="K19" s="7"/>
    </row>
    <row r="20" spans="1:11">
      <c r="A20" s="17" t="s">
        <v>9</v>
      </c>
      <c r="B20" s="8" t="s">
        <v>76</v>
      </c>
      <c r="C20" s="8"/>
      <c r="D20" s="8"/>
      <c r="E20" s="8"/>
      <c r="F20" s="8"/>
      <c r="G20" s="8"/>
      <c r="H20" s="8"/>
      <c r="I20" s="13">
        <v>5704.01</v>
      </c>
      <c r="J20" s="7"/>
      <c r="K20" s="7"/>
    </row>
    <row r="21" spans="1:11">
      <c r="A21" s="8"/>
      <c r="B21" s="8"/>
      <c r="C21" s="8"/>
      <c r="D21" s="8"/>
      <c r="E21" s="8"/>
      <c r="F21" s="8"/>
      <c r="G21" s="34" t="s">
        <v>116</v>
      </c>
      <c r="H21" s="34"/>
      <c r="I21" s="35">
        <f>I22+I28</f>
        <v>433787</v>
      </c>
      <c r="J21" s="38"/>
      <c r="K21" s="7"/>
    </row>
    <row r="22" spans="1:11">
      <c r="A22" s="8" t="s">
        <v>77</v>
      </c>
      <c r="B22" s="8"/>
      <c r="C22" s="8"/>
      <c r="D22" s="8"/>
      <c r="E22" s="8"/>
      <c r="F22" s="8"/>
      <c r="G22" s="8"/>
      <c r="H22" s="8"/>
      <c r="I22" s="13">
        <v>387767</v>
      </c>
      <c r="J22" s="7"/>
      <c r="K22" s="7"/>
    </row>
    <row r="23" spans="1:11">
      <c r="A23" s="8"/>
      <c r="B23" s="8"/>
      <c r="C23" s="8"/>
      <c r="D23" s="8"/>
      <c r="E23" s="8"/>
      <c r="F23" s="8"/>
      <c r="G23" s="8"/>
      <c r="H23" s="8"/>
      <c r="I23" s="14"/>
      <c r="J23" s="7"/>
      <c r="K23" s="7"/>
    </row>
    <row r="24" spans="1:11">
      <c r="A24" s="17" t="s">
        <v>9</v>
      </c>
      <c r="B24" s="8" t="s">
        <v>78</v>
      </c>
      <c r="C24" s="8"/>
      <c r="D24" s="8"/>
      <c r="E24" s="8"/>
      <c r="F24" s="8"/>
      <c r="G24" s="8"/>
      <c r="H24" s="8"/>
      <c r="I24" s="13">
        <v>387767</v>
      </c>
      <c r="J24" s="7"/>
      <c r="K24" s="7"/>
    </row>
    <row r="25" spans="1:11">
      <c r="A25" s="17" t="s">
        <v>9</v>
      </c>
      <c r="B25" s="8" t="s">
        <v>79</v>
      </c>
      <c r="C25" s="8"/>
      <c r="D25" s="8"/>
      <c r="E25" s="8"/>
      <c r="F25" s="8"/>
      <c r="G25" s="8"/>
      <c r="H25" s="8"/>
      <c r="I25" s="13">
        <v>0</v>
      </c>
      <c r="J25" s="7"/>
      <c r="K25" s="7"/>
    </row>
    <row r="26" spans="1:11">
      <c r="A26" s="17" t="s">
        <v>9</v>
      </c>
      <c r="B26" s="8" t="s">
        <v>80</v>
      </c>
      <c r="C26" s="8"/>
      <c r="D26" s="8"/>
      <c r="E26" s="8"/>
      <c r="F26" s="8"/>
      <c r="G26" s="8"/>
      <c r="H26" s="8"/>
      <c r="I26" s="13">
        <v>0</v>
      </c>
      <c r="J26" s="7"/>
      <c r="K26" s="7"/>
    </row>
    <row r="27" spans="1:11">
      <c r="A27" s="8"/>
      <c r="B27" s="8"/>
      <c r="C27" s="8"/>
      <c r="D27" s="8"/>
      <c r="E27" s="8"/>
      <c r="F27" s="8"/>
      <c r="G27" s="8"/>
      <c r="H27" s="8"/>
      <c r="I27" s="14"/>
      <c r="J27" s="7"/>
      <c r="K27" s="7"/>
    </row>
    <row r="28" spans="1:11">
      <c r="A28" s="64" t="s">
        <v>107</v>
      </c>
      <c r="B28" s="65"/>
      <c r="C28" s="65"/>
      <c r="D28" s="8" t="s">
        <v>108</v>
      </c>
      <c r="E28" s="8"/>
      <c r="F28" s="8"/>
      <c r="G28" s="8"/>
      <c r="H28" s="8"/>
      <c r="I28" s="16">
        <v>46020</v>
      </c>
      <c r="J28" s="7"/>
      <c r="K28" s="7"/>
    </row>
    <row r="29" spans="1:11">
      <c r="A29" s="8"/>
      <c r="B29" s="8"/>
      <c r="C29" s="8"/>
      <c r="D29" s="8"/>
      <c r="E29" s="8"/>
      <c r="F29" s="8"/>
      <c r="G29" s="8"/>
      <c r="H29" s="8"/>
      <c r="I29" s="14"/>
      <c r="J29" s="7"/>
      <c r="K29" s="7"/>
    </row>
    <row r="30" spans="1:11">
      <c r="A30" s="8" t="s">
        <v>81</v>
      </c>
      <c r="B30" s="8"/>
      <c r="C30" s="8"/>
      <c r="D30" s="8"/>
      <c r="E30" s="8"/>
      <c r="F30" s="8"/>
      <c r="G30" s="8"/>
      <c r="H30" s="8"/>
      <c r="I30" s="13">
        <v>0</v>
      </c>
      <c r="J30" s="7"/>
      <c r="K30" s="7"/>
    </row>
    <row r="31" spans="1:11">
      <c r="A31" s="8"/>
      <c r="B31" s="8"/>
      <c r="C31" s="8"/>
      <c r="D31" s="8"/>
      <c r="E31" s="8"/>
      <c r="F31" s="8"/>
      <c r="G31" s="8"/>
      <c r="H31" s="8"/>
      <c r="I31" s="14"/>
      <c r="J31" s="7"/>
      <c r="K31" s="7"/>
    </row>
    <row r="32" spans="1:11">
      <c r="A32" s="8" t="s">
        <v>11</v>
      </c>
      <c r="B32" s="8"/>
      <c r="C32" s="8"/>
      <c r="D32" s="8"/>
      <c r="E32" s="8"/>
      <c r="F32" s="8"/>
      <c r="G32" s="8"/>
      <c r="H32" s="8"/>
      <c r="I32" s="13">
        <v>0</v>
      </c>
      <c r="J32" s="7"/>
      <c r="K32" s="7"/>
    </row>
    <row r="33" spans="1:11">
      <c r="A33" s="8"/>
      <c r="B33" s="8"/>
      <c r="C33" s="8"/>
      <c r="D33" s="8"/>
      <c r="E33" s="8"/>
      <c r="F33" s="8"/>
      <c r="G33" s="8"/>
      <c r="H33" s="8"/>
      <c r="I33" s="13"/>
      <c r="J33" s="7"/>
      <c r="K33" s="7"/>
    </row>
    <row r="34" spans="1:11">
      <c r="A34" s="8" t="s">
        <v>12</v>
      </c>
      <c r="B34" s="8"/>
      <c r="C34" s="8"/>
      <c r="D34" s="8"/>
      <c r="E34" s="8"/>
      <c r="F34" s="8"/>
      <c r="G34" s="8"/>
      <c r="H34" s="8"/>
      <c r="I34" s="13">
        <v>0</v>
      </c>
      <c r="J34" s="7"/>
      <c r="K34" s="7"/>
    </row>
    <row r="35" spans="1:11">
      <c r="A35" s="8"/>
      <c r="B35" s="8"/>
      <c r="C35" s="8"/>
      <c r="D35" s="8"/>
      <c r="E35" s="8"/>
      <c r="F35" s="8"/>
      <c r="G35" s="8"/>
      <c r="H35" s="8"/>
      <c r="I35" s="13"/>
      <c r="J35" s="7"/>
      <c r="K35" s="7"/>
    </row>
    <row r="36" spans="1:11">
      <c r="A36" s="8" t="s">
        <v>13</v>
      </c>
      <c r="B36" s="8"/>
      <c r="C36" s="8"/>
      <c r="D36" s="8"/>
      <c r="E36" s="8"/>
      <c r="F36" s="8"/>
      <c r="G36" s="8"/>
      <c r="H36" s="8"/>
      <c r="I36" s="13">
        <v>88002.2</v>
      </c>
      <c r="J36" s="7"/>
      <c r="K36" s="7"/>
    </row>
    <row r="37" spans="1:11">
      <c r="A37" s="8"/>
      <c r="B37" s="8"/>
      <c r="C37" s="8"/>
      <c r="D37" s="8"/>
      <c r="E37" s="8"/>
      <c r="F37" s="8"/>
      <c r="G37" s="8"/>
      <c r="H37" s="8"/>
      <c r="I37" s="8"/>
      <c r="J37" s="7"/>
      <c r="K37" s="7"/>
    </row>
    <row r="38" spans="1:11">
      <c r="A38" s="58" t="s">
        <v>16</v>
      </c>
      <c r="B38" s="59"/>
      <c r="C38" s="59"/>
      <c r="D38" s="59"/>
      <c r="E38" s="59"/>
      <c r="F38" s="59"/>
      <c r="G38" s="59"/>
      <c r="H38" s="59"/>
      <c r="I38" s="60"/>
      <c r="J38" s="7"/>
      <c r="K38" s="7"/>
    </row>
    <row r="39" spans="1:11">
      <c r="A39" s="61"/>
      <c r="B39" s="62"/>
      <c r="C39" s="62"/>
      <c r="D39" s="62"/>
      <c r="E39" s="62"/>
      <c r="F39" s="62"/>
      <c r="G39" s="62"/>
      <c r="H39" s="62"/>
      <c r="I39" s="63"/>
      <c r="J39" s="7"/>
      <c r="K39" s="7"/>
    </row>
    <row r="40" spans="1:11">
      <c r="A40" s="8"/>
      <c r="B40" s="8"/>
      <c r="C40" s="8"/>
      <c r="D40" s="8"/>
      <c r="E40" s="8"/>
      <c r="F40" s="8"/>
      <c r="G40" s="34" t="s">
        <v>119</v>
      </c>
      <c r="H40" s="34"/>
      <c r="I40" s="36">
        <f>I41+I55+I73</f>
        <v>457976.05999999994</v>
      </c>
      <c r="J40" s="7"/>
      <c r="K40" s="7"/>
    </row>
    <row r="41" spans="1:11">
      <c r="A41" s="8" t="s">
        <v>15</v>
      </c>
      <c r="B41" s="8"/>
      <c r="C41" s="8"/>
      <c r="D41" s="8"/>
      <c r="E41" s="8"/>
      <c r="F41" s="8"/>
      <c r="G41" s="8"/>
      <c r="H41" s="8"/>
      <c r="I41" s="13">
        <f>SUM(I43:I53)</f>
        <v>221833</v>
      </c>
      <c r="J41" s="7"/>
      <c r="K41" s="7"/>
    </row>
    <row r="42" spans="1:11">
      <c r="A42" s="54" t="s">
        <v>17</v>
      </c>
      <c r="B42" s="55"/>
      <c r="C42" s="55"/>
      <c r="D42" s="55"/>
      <c r="E42" s="55"/>
      <c r="F42" s="56"/>
      <c r="G42" s="51" t="s">
        <v>82</v>
      </c>
      <c r="H42" s="52"/>
      <c r="I42" s="18" t="s">
        <v>83</v>
      </c>
      <c r="J42" s="7"/>
      <c r="K42" s="7"/>
    </row>
    <row r="43" spans="1:11">
      <c r="A43" s="48" t="s">
        <v>20</v>
      </c>
      <c r="B43" s="49"/>
      <c r="C43" s="49"/>
      <c r="D43" s="49"/>
      <c r="E43" s="49"/>
      <c r="F43" s="50"/>
      <c r="G43" s="51" t="s">
        <v>100</v>
      </c>
      <c r="H43" s="53"/>
      <c r="I43" s="19">
        <f>5537+4939</f>
        <v>10476</v>
      </c>
      <c r="J43" s="7"/>
      <c r="K43" s="7"/>
    </row>
    <row r="44" spans="1:11">
      <c r="A44" s="48" t="s">
        <v>21</v>
      </c>
      <c r="B44" s="49"/>
      <c r="C44" s="49"/>
      <c r="D44" s="49"/>
      <c r="E44" s="49"/>
      <c r="F44" s="50"/>
      <c r="G44" s="51" t="s">
        <v>100</v>
      </c>
      <c r="H44" s="53"/>
      <c r="I44" s="19">
        <v>1416</v>
      </c>
      <c r="J44" s="7"/>
      <c r="K44" s="7"/>
    </row>
    <row r="45" spans="1:11">
      <c r="A45" s="48" t="s">
        <v>22</v>
      </c>
      <c r="B45" s="49"/>
      <c r="C45" s="49"/>
      <c r="D45" s="49"/>
      <c r="E45" s="49"/>
      <c r="F45" s="50"/>
      <c r="G45" s="51" t="s">
        <v>100</v>
      </c>
      <c r="H45" s="53"/>
      <c r="I45" s="19"/>
      <c r="J45" s="7"/>
      <c r="K45" s="7"/>
    </row>
    <row r="46" spans="1:11">
      <c r="A46" s="48" t="s">
        <v>23</v>
      </c>
      <c r="B46" s="49"/>
      <c r="C46" s="49"/>
      <c r="D46" s="49"/>
      <c r="E46" s="49"/>
      <c r="F46" s="50"/>
      <c r="G46" s="51" t="s">
        <v>100</v>
      </c>
      <c r="H46" s="53"/>
      <c r="I46" s="19"/>
      <c r="J46" s="7"/>
      <c r="K46" s="7"/>
    </row>
    <row r="47" spans="1:11">
      <c r="A47" s="48" t="s">
        <v>26</v>
      </c>
      <c r="B47" s="49"/>
      <c r="C47" s="49"/>
      <c r="D47" s="49"/>
      <c r="E47" s="49"/>
      <c r="F47" s="50"/>
      <c r="G47" s="51" t="s">
        <v>100</v>
      </c>
      <c r="H47" s="53"/>
      <c r="I47" s="19"/>
      <c r="J47" s="7"/>
      <c r="K47" s="7"/>
    </row>
    <row r="48" spans="1:11">
      <c r="A48" s="48" t="s">
        <v>24</v>
      </c>
      <c r="B48" s="49"/>
      <c r="C48" s="49"/>
      <c r="D48" s="49"/>
      <c r="E48" s="49"/>
      <c r="F48" s="50"/>
      <c r="G48" s="51" t="s">
        <v>100</v>
      </c>
      <c r="H48" s="53"/>
      <c r="I48" s="19"/>
      <c r="J48" s="7"/>
      <c r="K48" s="7"/>
    </row>
    <row r="49" spans="1:11">
      <c r="A49" s="48" t="s">
        <v>25</v>
      </c>
      <c r="B49" s="49"/>
      <c r="C49" s="49"/>
      <c r="D49" s="49"/>
      <c r="E49" s="49"/>
      <c r="F49" s="50"/>
      <c r="G49" s="51" t="s">
        <v>100</v>
      </c>
      <c r="H49" s="53"/>
      <c r="I49" s="19">
        <f>221833-I43-I44-I51-I52-I53</f>
        <v>174716</v>
      </c>
      <c r="J49" s="7"/>
      <c r="K49" s="7"/>
    </row>
    <row r="50" spans="1:11">
      <c r="A50" s="48" t="s">
        <v>27</v>
      </c>
      <c r="B50" s="49"/>
      <c r="C50" s="49"/>
      <c r="D50" s="49"/>
      <c r="E50" s="49"/>
      <c r="F50" s="50"/>
      <c r="G50" s="51" t="s">
        <v>100</v>
      </c>
      <c r="H50" s="53"/>
      <c r="I50" s="19"/>
      <c r="J50" s="7"/>
      <c r="K50" s="7"/>
    </row>
    <row r="51" spans="1:11">
      <c r="A51" s="48" t="s">
        <v>28</v>
      </c>
      <c r="B51" s="49"/>
      <c r="C51" s="49"/>
      <c r="D51" s="49"/>
      <c r="E51" s="49"/>
      <c r="F51" s="50"/>
      <c r="G51" s="51" t="s">
        <v>100</v>
      </c>
      <c r="H51" s="53"/>
      <c r="I51" s="19">
        <v>840</v>
      </c>
      <c r="J51" s="7"/>
      <c r="K51" s="7"/>
    </row>
    <row r="52" spans="1:11">
      <c r="A52" s="48" t="s">
        <v>29</v>
      </c>
      <c r="B52" s="49"/>
      <c r="C52" s="49"/>
      <c r="D52" s="49"/>
      <c r="E52" s="49"/>
      <c r="F52" s="50"/>
      <c r="G52" s="51" t="s">
        <v>100</v>
      </c>
      <c r="H52" s="53"/>
      <c r="I52" s="19">
        <f>5100+13887</f>
        <v>18987</v>
      </c>
      <c r="J52" s="7"/>
      <c r="K52" s="7"/>
    </row>
    <row r="53" spans="1:11">
      <c r="A53" s="48" t="s">
        <v>30</v>
      </c>
      <c r="B53" s="49"/>
      <c r="C53" s="49"/>
      <c r="D53" s="49"/>
      <c r="E53" s="49"/>
      <c r="F53" s="50"/>
      <c r="G53" s="51" t="s">
        <v>100</v>
      </c>
      <c r="H53" s="53"/>
      <c r="I53" s="19">
        <v>15398</v>
      </c>
      <c r="J53" s="7"/>
      <c r="K53" s="7"/>
    </row>
    <row r="54" spans="1:11">
      <c r="A54" s="20"/>
      <c r="B54" s="20"/>
      <c r="C54" s="20"/>
      <c r="D54" s="20"/>
      <c r="E54" s="20"/>
      <c r="F54" s="20"/>
      <c r="G54" s="30"/>
      <c r="H54" s="30"/>
      <c r="I54" s="21"/>
      <c r="J54" s="7"/>
      <c r="K54" s="7"/>
    </row>
    <row r="55" spans="1:11">
      <c r="A55" s="8" t="s">
        <v>59</v>
      </c>
      <c r="B55" s="8"/>
      <c r="C55" s="8"/>
      <c r="D55" s="8"/>
      <c r="E55" s="8"/>
      <c r="F55" s="8"/>
      <c r="G55" s="8"/>
      <c r="H55" s="8"/>
      <c r="I55" s="13">
        <f>SUM(I57:I69)+64500</f>
        <v>226811.96</v>
      </c>
      <c r="J55" s="7"/>
      <c r="K55" s="7"/>
    </row>
    <row r="56" spans="1:11">
      <c r="A56" s="54" t="s">
        <v>17</v>
      </c>
      <c r="B56" s="55"/>
      <c r="C56" s="55"/>
      <c r="D56" s="55"/>
      <c r="E56" s="55"/>
      <c r="F56" s="56"/>
      <c r="G56" s="51" t="s">
        <v>82</v>
      </c>
      <c r="H56" s="52"/>
      <c r="I56" s="18" t="s">
        <v>83</v>
      </c>
      <c r="J56" s="7"/>
      <c r="K56" s="7"/>
    </row>
    <row r="57" spans="1:11">
      <c r="A57" s="45" t="s">
        <v>31</v>
      </c>
      <c r="B57" s="46"/>
      <c r="C57" s="46"/>
      <c r="D57" s="46"/>
      <c r="E57" s="46"/>
      <c r="F57" s="47"/>
      <c r="G57" s="51" t="s">
        <v>100</v>
      </c>
      <c r="H57" s="53"/>
      <c r="I57" s="19">
        <v>2646.6</v>
      </c>
      <c r="J57" s="7"/>
      <c r="K57" s="7"/>
    </row>
    <row r="58" spans="1:11">
      <c r="A58" s="45" t="s">
        <v>32</v>
      </c>
      <c r="B58" s="46"/>
      <c r="C58" s="46"/>
      <c r="D58" s="46"/>
      <c r="E58" s="46"/>
      <c r="F58" s="47"/>
      <c r="G58" s="51" t="s">
        <v>100</v>
      </c>
      <c r="H58" s="53"/>
      <c r="I58" s="19">
        <v>4138.3</v>
      </c>
      <c r="J58" s="7"/>
      <c r="K58" s="7"/>
    </row>
    <row r="59" spans="1:11" ht="29.25" customHeight="1">
      <c r="A59" s="42" t="s">
        <v>33</v>
      </c>
      <c r="B59" s="43"/>
      <c r="C59" s="43"/>
      <c r="D59" s="43"/>
      <c r="E59" s="43"/>
      <c r="F59" s="44"/>
      <c r="G59" s="51" t="s">
        <v>100</v>
      </c>
      <c r="H59" s="53"/>
      <c r="I59" s="19">
        <v>53609</v>
      </c>
      <c r="J59" s="7"/>
      <c r="K59" s="7"/>
    </row>
    <row r="60" spans="1:11">
      <c r="A60" s="42" t="s">
        <v>37</v>
      </c>
      <c r="B60" s="43"/>
      <c r="C60" s="43"/>
      <c r="D60" s="43"/>
      <c r="E60" s="43"/>
      <c r="F60" s="44"/>
      <c r="G60" s="51" t="s">
        <v>100</v>
      </c>
      <c r="H60" s="53"/>
      <c r="I60" s="19">
        <v>96.24</v>
      </c>
      <c r="J60" s="7"/>
      <c r="K60" s="7"/>
    </row>
    <row r="61" spans="1:11" ht="30" customHeight="1">
      <c r="A61" s="42" t="s">
        <v>38</v>
      </c>
      <c r="B61" s="43"/>
      <c r="C61" s="43"/>
      <c r="D61" s="43"/>
      <c r="E61" s="43"/>
      <c r="F61" s="44"/>
      <c r="G61" s="51" t="s">
        <v>100</v>
      </c>
      <c r="H61" s="53"/>
      <c r="I61" s="19">
        <v>7458.6</v>
      </c>
      <c r="J61" s="7"/>
      <c r="K61" s="7"/>
    </row>
    <row r="62" spans="1:11" ht="28.5" customHeight="1">
      <c r="A62" s="42" t="s">
        <v>39</v>
      </c>
      <c r="B62" s="43"/>
      <c r="C62" s="43"/>
      <c r="D62" s="43"/>
      <c r="E62" s="43"/>
      <c r="F62" s="44"/>
      <c r="G62" s="51" t="s">
        <v>100</v>
      </c>
      <c r="H62" s="53"/>
      <c r="I62" s="19">
        <v>4138.3</v>
      </c>
      <c r="J62" s="7"/>
      <c r="K62" s="7"/>
    </row>
    <row r="63" spans="1:11" ht="32.25" customHeight="1">
      <c r="A63" s="42" t="s">
        <v>40</v>
      </c>
      <c r="B63" s="43"/>
      <c r="C63" s="43"/>
      <c r="D63" s="43"/>
      <c r="E63" s="43"/>
      <c r="F63" s="44"/>
      <c r="G63" s="51" t="s">
        <v>100</v>
      </c>
      <c r="H63" s="53"/>
      <c r="I63" s="19">
        <v>23049</v>
      </c>
      <c r="J63" s="7"/>
      <c r="K63" s="7"/>
    </row>
    <row r="64" spans="1:11" ht="27.75" customHeight="1">
      <c r="A64" s="42" t="s">
        <v>41</v>
      </c>
      <c r="B64" s="43"/>
      <c r="C64" s="43"/>
      <c r="D64" s="43"/>
      <c r="E64" s="43"/>
      <c r="F64" s="44"/>
      <c r="G64" s="51" t="s">
        <v>100</v>
      </c>
      <c r="H64" s="53"/>
      <c r="I64" s="19">
        <f>5485.7+769.92</f>
        <v>6255.62</v>
      </c>
      <c r="J64" s="7"/>
      <c r="K64" s="7"/>
    </row>
    <row r="65" spans="1:11">
      <c r="A65" s="45" t="s">
        <v>42</v>
      </c>
      <c r="B65" s="46"/>
      <c r="C65" s="46"/>
      <c r="D65" s="46"/>
      <c r="E65" s="46"/>
      <c r="F65" s="47"/>
      <c r="G65" s="51" t="s">
        <v>100</v>
      </c>
      <c r="H65" s="53"/>
      <c r="I65" s="19">
        <v>34743</v>
      </c>
      <c r="J65" s="7"/>
      <c r="K65" s="7"/>
    </row>
    <row r="66" spans="1:11">
      <c r="A66" s="66" t="s">
        <v>43</v>
      </c>
      <c r="B66" s="67"/>
      <c r="C66" s="67"/>
      <c r="D66" s="67"/>
      <c r="E66" s="67"/>
      <c r="F66" s="68"/>
      <c r="G66" s="51" t="s">
        <v>100</v>
      </c>
      <c r="H66" s="53"/>
      <c r="I66" s="19">
        <v>7362.4</v>
      </c>
      <c r="J66" s="7"/>
      <c r="K66" s="7"/>
    </row>
    <row r="67" spans="1:11">
      <c r="A67" s="42" t="s">
        <v>97</v>
      </c>
      <c r="B67" s="43"/>
      <c r="C67" s="43"/>
      <c r="D67" s="43"/>
      <c r="E67" s="43"/>
      <c r="F67" s="44"/>
      <c r="G67" s="51" t="s">
        <v>100</v>
      </c>
      <c r="H67" s="53"/>
      <c r="I67" s="19">
        <v>2839.1</v>
      </c>
      <c r="J67" s="7"/>
      <c r="K67" s="7"/>
    </row>
    <row r="68" spans="1:11">
      <c r="A68" s="42" t="s">
        <v>99</v>
      </c>
      <c r="B68" s="43"/>
      <c r="C68" s="43"/>
      <c r="D68" s="43"/>
      <c r="E68" s="43"/>
      <c r="F68" s="44"/>
      <c r="G68" s="51" t="s">
        <v>100</v>
      </c>
      <c r="H68" s="53"/>
      <c r="I68" s="19">
        <v>3512.8</v>
      </c>
      <c r="J68" s="7"/>
      <c r="K68" s="7"/>
    </row>
    <row r="69" spans="1:11">
      <c r="A69" s="42" t="s">
        <v>98</v>
      </c>
      <c r="B69" s="43"/>
      <c r="C69" s="43"/>
      <c r="D69" s="43"/>
      <c r="E69" s="43"/>
      <c r="F69" s="44"/>
      <c r="G69" s="51" t="s">
        <v>100</v>
      </c>
      <c r="H69" s="53"/>
      <c r="I69" s="19">
        <v>12463</v>
      </c>
      <c r="J69" s="7"/>
      <c r="K69" s="7"/>
    </row>
    <row r="70" spans="1:11">
      <c r="A70" s="48"/>
      <c r="B70" s="49"/>
      <c r="C70" s="49"/>
      <c r="D70" s="49"/>
      <c r="E70" s="49"/>
      <c r="F70" s="49"/>
      <c r="G70" s="25"/>
      <c r="H70" s="25"/>
      <c r="I70" s="29"/>
      <c r="J70" s="7"/>
      <c r="K70" s="7"/>
    </row>
    <row r="71" spans="1:11">
      <c r="A71" s="27" t="s">
        <v>44</v>
      </c>
      <c r="B71" s="25"/>
      <c r="C71" s="25"/>
      <c r="D71" s="25"/>
      <c r="E71" s="25"/>
      <c r="F71" s="25"/>
      <c r="G71" s="25"/>
      <c r="H71" s="25"/>
      <c r="I71" s="29"/>
      <c r="J71" s="7"/>
      <c r="K71" s="7"/>
    </row>
    <row r="72" spans="1:11">
      <c r="A72" s="54" t="s">
        <v>17</v>
      </c>
      <c r="B72" s="55"/>
      <c r="C72" s="55"/>
      <c r="D72" s="55"/>
      <c r="E72" s="55"/>
      <c r="F72" s="56"/>
      <c r="G72" s="51" t="s">
        <v>82</v>
      </c>
      <c r="H72" s="53"/>
      <c r="I72" s="18" t="s">
        <v>83</v>
      </c>
      <c r="J72" s="7"/>
      <c r="K72" s="7"/>
    </row>
    <row r="73" spans="1:11">
      <c r="A73" s="45" t="s">
        <v>45</v>
      </c>
      <c r="B73" s="46"/>
      <c r="C73" s="46"/>
      <c r="D73" s="46"/>
      <c r="E73" s="46"/>
      <c r="F73" s="47"/>
      <c r="G73" s="51" t="s">
        <v>100</v>
      </c>
      <c r="H73" s="53"/>
      <c r="I73" s="29">
        <v>9331.1</v>
      </c>
      <c r="J73" s="7"/>
      <c r="K73" s="7"/>
    </row>
    <row r="74" spans="1:11">
      <c r="A74" s="27"/>
      <c r="B74" s="25"/>
      <c r="C74" s="25"/>
      <c r="D74" s="25"/>
      <c r="E74" s="25"/>
      <c r="F74" s="25"/>
      <c r="G74" s="25"/>
      <c r="H74" s="25"/>
      <c r="I74" s="33"/>
      <c r="J74" s="7"/>
      <c r="K74" s="7"/>
    </row>
    <row r="75" spans="1:11">
      <c r="A75" s="8" t="s">
        <v>46</v>
      </c>
      <c r="B75" s="8"/>
      <c r="C75" s="8"/>
      <c r="D75" s="8"/>
      <c r="E75" s="8"/>
      <c r="F75" s="8"/>
      <c r="G75" s="8"/>
      <c r="H75" s="8"/>
      <c r="I75" s="14"/>
      <c r="J75" s="7"/>
      <c r="K75" s="7"/>
    </row>
    <row r="76" spans="1:11">
      <c r="A76" s="8"/>
      <c r="B76" s="8"/>
      <c r="C76" s="8"/>
      <c r="D76" s="8"/>
      <c r="E76" s="8"/>
      <c r="F76" s="8"/>
      <c r="G76" s="8"/>
      <c r="H76" s="8"/>
      <c r="I76" s="14"/>
      <c r="J76" s="7"/>
      <c r="K76" s="7"/>
    </row>
    <row r="77" spans="1:11">
      <c r="A77" s="8" t="s">
        <v>84</v>
      </c>
      <c r="B77" s="8"/>
      <c r="C77" s="8"/>
      <c r="D77" s="8"/>
      <c r="E77" s="8"/>
      <c r="F77" s="8"/>
      <c r="G77" s="8"/>
      <c r="H77" s="8"/>
      <c r="I77" s="13">
        <v>0</v>
      </c>
      <c r="J77" s="7"/>
      <c r="K77" s="7"/>
    </row>
    <row r="78" spans="1:11">
      <c r="A78" s="8" t="s">
        <v>85</v>
      </c>
      <c r="B78" s="8"/>
      <c r="C78" s="8"/>
      <c r="D78" s="8"/>
      <c r="E78" s="8"/>
      <c r="F78" s="8"/>
      <c r="G78" s="8"/>
      <c r="H78" s="8"/>
      <c r="I78" s="13">
        <v>0</v>
      </c>
      <c r="J78" s="7"/>
      <c r="K78" s="7"/>
    </row>
    <row r="79" spans="1:11">
      <c r="A79" s="8" t="s">
        <v>86</v>
      </c>
      <c r="B79" s="8"/>
      <c r="C79" s="8"/>
      <c r="D79" s="8"/>
      <c r="E79" s="8"/>
      <c r="F79" s="8"/>
      <c r="G79" s="8"/>
      <c r="H79" s="8"/>
      <c r="I79" s="13">
        <v>0</v>
      </c>
      <c r="J79" s="7"/>
      <c r="K79" s="7"/>
    </row>
    <row r="80" spans="1:11">
      <c r="A80" s="8" t="s">
        <v>87</v>
      </c>
      <c r="B80" s="8"/>
      <c r="C80" s="8"/>
      <c r="D80" s="8"/>
      <c r="E80" s="8"/>
      <c r="F80" s="8"/>
      <c r="G80" s="8"/>
      <c r="H80" s="8"/>
      <c r="I80" s="13">
        <v>0</v>
      </c>
      <c r="J80" s="7"/>
      <c r="K80" s="7"/>
    </row>
    <row r="81" spans="1:11">
      <c r="A81" s="8"/>
      <c r="B81" s="8"/>
      <c r="C81" s="8"/>
      <c r="D81" s="8"/>
      <c r="E81" s="8"/>
      <c r="F81" s="8"/>
      <c r="G81" s="8"/>
      <c r="H81" s="8"/>
      <c r="I81" s="14"/>
      <c r="J81" s="7"/>
      <c r="K81" s="7"/>
    </row>
    <row r="82" spans="1:11">
      <c r="A82" s="8" t="s">
        <v>88</v>
      </c>
      <c r="B82" s="8"/>
      <c r="C82" s="8"/>
      <c r="D82" s="8"/>
      <c r="E82" s="8"/>
      <c r="F82" s="8"/>
      <c r="G82" s="8"/>
      <c r="H82" s="8"/>
      <c r="I82" s="14"/>
      <c r="J82" s="7"/>
      <c r="K82" s="7"/>
    </row>
    <row r="83" spans="1:11">
      <c r="A83" s="8"/>
      <c r="B83" s="8"/>
      <c r="C83" s="8"/>
      <c r="D83" s="8"/>
      <c r="E83" s="8"/>
      <c r="F83" s="8"/>
      <c r="G83" s="8"/>
      <c r="H83" s="8"/>
      <c r="I83" s="14"/>
      <c r="J83" s="7"/>
      <c r="K83" s="7"/>
    </row>
    <row r="84" spans="1:11">
      <c r="A84" s="8" t="s">
        <v>89</v>
      </c>
      <c r="B84" s="8"/>
      <c r="C84" s="8"/>
      <c r="D84" s="8"/>
      <c r="E84" s="8"/>
      <c r="F84" s="8"/>
      <c r="G84" s="8"/>
      <c r="H84" s="8"/>
      <c r="I84" s="13">
        <v>0</v>
      </c>
      <c r="J84" s="7"/>
      <c r="K84" s="7"/>
    </row>
    <row r="85" spans="1:11">
      <c r="A85" s="8" t="s">
        <v>53</v>
      </c>
      <c r="B85" s="8"/>
      <c r="C85" s="8"/>
      <c r="D85" s="8"/>
      <c r="E85" s="8"/>
      <c r="F85" s="8"/>
      <c r="G85" s="8"/>
      <c r="H85" s="8"/>
      <c r="I85" s="13">
        <v>0</v>
      </c>
      <c r="J85" s="7"/>
      <c r="K85" s="7"/>
    </row>
    <row r="86" spans="1:11">
      <c r="A86" s="8" t="s">
        <v>90</v>
      </c>
      <c r="B86" s="8"/>
      <c r="C86" s="8"/>
      <c r="D86" s="8"/>
      <c r="E86" s="8"/>
      <c r="F86" s="8"/>
      <c r="G86" s="8"/>
      <c r="H86" s="8"/>
      <c r="I86" s="13">
        <f>I14</f>
        <v>70622.789999999994</v>
      </c>
      <c r="J86" s="7"/>
      <c r="K86" s="7"/>
    </row>
    <row r="87" spans="1:11">
      <c r="A87" s="1" t="s">
        <v>91</v>
      </c>
      <c r="B87" s="1"/>
      <c r="C87" s="1"/>
      <c r="D87" s="1"/>
      <c r="E87" s="1"/>
      <c r="F87" s="1"/>
      <c r="G87" s="1"/>
      <c r="H87" s="1"/>
      <c r="I87" s="13">
        <v>0</v>
      </c>
    </row>
    <row r="88" spans="1:11">
      <c r="A88" s="1" t="s">
        <v>57</v>
      </c>
      <c r="B88" s="1"/>
      <c r="C88" s="1"/>
      <c r="D88" s="1"/>
      <c r="E88" s="1"/>
      <c r="F88" s="1"/>
      <c r="G88" s="1"/>
      <c r="H88" s="1"/>
      <c r="I88" s="13">
        <v>0</v>
      </c>
    </row>
    <row r="89" spans="1:11">
      <c r="A89" s="1" t="s">
        <v>92</v>
      </c>
      <c r="B89" s="1"/>
      <c r="C89" s="1"/>
      <c r="D89" s="1"/>
      <c r="E89" s="1"/>
      <c r="F89" s="1"/>
      <c r="G89" s="1"/>
      <c r="H89" s="1"/>
      <c r="I89" s="13">
        <f>I36</f>
        <v>88002.2</v>
      </c>
    </row>
    <row r="90" spans="1:11">
      <c r="A90" s="1"/>
      <c r="B90" s="1"/>
      <c r="C90" s="1"/>
      <c r="D90" s="1"/>
      <c r="E90" s="1"/>
      <c r="F90" s="1"/>
      <c r="G90" s="1"/>
      <c r="H90" s="1"/>
      <c r="I90" s="14"/>
    </row>
    <row r="91" spans="1:11">
      <c r="A91" s="1" t="s">
        <v>58</v>
      </c>
      <c r="B91" s="1"/>
      <c r="C91" s="1"/>
      <c r="D91" s="1"/>
      <c r="E91" s="1"/>
      <c r="F91" s="1"/>
      <c r="G91" s="1"/>
      <c r="H91" s="1"/>
      <c r="I91" s="14"/>
    </row>
    <row r="92" spans="1:11">
      <c r="A92" s="1"/>
      <c r="B92" s="1"/>
      <c r="C92" s="1"/>
      <c r="D92" s="1"/>
      <c r="E92" s="1"/>
      <c r="F92" s="1"/>
      <c r="G92" s="1"/>
      <c r="H92" s="1"/>
      <c r="I92" s="14"/>
    </row>
    <row r="93" spans="1:11">
      <c r="A93" s="1" t="s">
        <v>84</v>
      </c>
      <c r="B93" s="1"/>
      <c r="C93" s="1"/>
      <c r="D93" s="1"/>
      <c r="E93" s="1"/>
      <c r="F93" s="1"/>
      <c r="G93" s="1"/>
      <c r="H93" s="1"/>
      <c r="I93" s="13">
        <v>0</v>
      </c>
    </row>
    <row r="94" spans="1:11">
      <c r="A94" s="1" t="s">
        <v>85</v>
      </c>
      <c r="B94" s="1"/>
      <c r="C94" s="1"/>
      <c r="D94" s="1"/>
      <c r="E94" s="1"/>
      <c r="F94" s="1"/>
      <c r="G94" s="1"/>
      <c r="H94" s="1"/>
      <c r="I94" s="13">
        <v>0</v>
      </c>
    </row>
    <row r="95" spans="1:11">
      <c r="A95" s="1" t="s">
        <v>86</v>
      </c>
      <c r="B95" s="1"/>
      <c r="C95" s="1"/>
      <c r="D95" s="1"/>
      <c r="E95" s="1"/>
      <c r="F95" s="1"/>
      <c r="G95" s="1"/>
      <c r="H95" s="1"/>
      <c r="I95" s="13">
        <v>0</v>
      </c>
    </row>
    <row r="96" spans="1:11">
      <c r="A96" s="1" t="s">
        <v>87</v>
      </c>
      <c r="B96" s="1"/>
      <c r="C96" s="1"/>
      <c r="D96" s="1"/>
      <c r="E96" s="1"/>
      <c r="F96" s="1"/>
      <c r="G96" s="1"/>
      <c r="H96" s="1"/>
      <c r="I96" s="13">
        <v>0</v>
      </c>
    </row>
    <row r="97" spans="1:9">
      <c r="A97" s="1"/>
      <c r="B97" s="1"/>
      <c r="C97" s="1"/>
      <c r="D97" s="1"/>
      <c r="E97" s="1"/>
      <c r="F97" s="1"/>
      <c r="G97" s="1"/>
      <c r="H97" s="1"/>
      <c r="I97" s="14"/>
    </row>
    <row r="98" spans="1:9">
      <c r="A98" s="1" t="s">
        <v>93</v>
      </c>
      <c r="B98" s="1"/>
      <c r="C98" s="1"/>
      <c r="D98" s="1"/>
      <c r="E98" s="1"/>
      <c r="F98" s="1"/>
      <c r="G98" s="1"/>
      <c r="H98" s="1"/>
      <c r="I98" s="13">
        <v>0</v>
      </c>
    </row>
    <row r="99" spans="1:9">
      <c r="A99" s="1" t="s">
        <v>94</v>
      </c>
      <c r="B99" s="1"/>
      <c r="C99" s="1"/>
      <c r="D99" s="1"/>
      <c r="E99" s="1"/>
      <c r="F99" s="1"/>
      <c r="G99" s="1"/>
      <c r="H99" s="1"/>
      <c r="I99" s="13">
        <v>0</v>
      </c>
    </row>
    <row r="100" spans="1:9">
      <c r="A100" s="1" t="s">
        <v>95</v>
      </c>
      <c r="B100" s="1"/>
      <c r="C100" s="1"/>
      <c r="D100" s="1"/>
      <c r="E100" s="1"/>
      <c r="F100" s="1"/>
      <c r="G100" s="1"/>
      <c r="H100" s="1"/>
      <c r="I100" s="13">
        <v>1</v>
      </c>
    </row>
    <row r="101" spans="1:9">
      <c r="A101" s="1" t="s">
        <v>60</v>
      </c>
      <c r="B101" s="1"/>
      <c r="C101" s="1"/>
      <c r="D101" s="1"/>
      <c r="E101" s="1"/>
      <c r="F101" s="1"/>
      <c r="G101" s="1"/>
      <c r="H101" s="1"/>
      <c r="I101" s="13">
        <v>0</v>
      </c>
    </row>
  </sheetData>
  <mergeCells count="63">
    <mergeCell ref="A73:F73"/>
    <mergeCell ref="G73:H73"/>
    <mergeCell ref="A63:F63"/>
    <mergeCell ref="G63:H63"/>
    <mergeCell ref="A64:F64"/>
    <mergeCell ref="G64:H64"/>
    <mergeCell ref="A65:F65"/>
    <mergeCell ref="G65:H65"/>
    <mergeCell ref="A66:F66"/>
    <mergeCell ref="G66:H66"/>
    <mergeCell ref="A70:F70"/>
    <mergeCell ref="A72:F72"/>
    <mergeCell ref="G72:H72"/>
    <mergeCell ref="A67:F67"/>
    <mergeCell ref="G67:H67"/>
    <mergeCell ref="G68:H68"/>
    <mergeCell ref="A59:F59"/>
    <mergeCell ref="G59:H59"/>
    <mergeCell ref="A60:F60"/>
    <mergeCell ref="G60:H60"/>
    <mergeCell ref="A61:F61"/>
    <mergeCell ref="G61:H61"/>
    <mergeCell ref="G69:H69"/>
    <mergeCell ref="A68:F68"/>
    <mergeCell ref="A69:F69"/>
    <mergeCell ref="A62:F62"/>
    <mergeCell ref="G62:H62"/>
    <mergeCell ref="A56:F56"/>
    <mergeCell ref="G56:H56"/>
    <mergeCell ref="A57:F57"/>
    <mergeCell ref="G57:H57"/>
    <mergeCell ref="A58:F58"/>
    <mergeCell ref="G58:H58"/>
    <mergeCell ref="A51:F51"/>
    <mergeCell ref="G51:H51"/>
    <mergeCell ref="A52:F52"/>
    <mergeCell ref="G52:H52"/>
    <mergeCell ref="A53:F53"/>
    <mergeCell ref="G53:H53"/>
    <mergeCell ref="G48:H48"/>
    <mergeCell ref="A49:F49"/>
    <mergeCell ref="G49:H49"/>
    <mergeCell ref="A50:F50"/>
    <mergeCell ref="G50:H50"/>
    <mergeCell ref="A48:F48"/>
    <mergeCell ref="A1:I1"/>
    <mergeCell ref="A2:I2"/>
    <mergeCell ref="A3:I3"/>
    <mergeCell ref="B5:C5"/>
    <mergeCell ref="A38:I39"/>
    <mergeCell ref="A28:C28"/>
    <mergeCell ref="A42:F42"/>
    <mergeCell ref="G42:H42"/>
    <mergeCell ref="A43:F43"/>
    <mergeCell ref="G43:H43"/>
    <mergeCell ref="A44:F44"/>
    <mergeCell ref="G44:H44"/>
    <mergeCell ref="A45:F45"/>
    <mergeCell ref="G45:H45"/>
    <mergeCell ref="A46:F46"/>
    <mergeCell ref="G46:H46"/>
    <mergeCell ref="A47:F47"/>
    <mergeCell ref="G47:H47"/>
  </mergeCells>
  <pageMargins left="0.70866141732283472" right="0.70866141732283472" top="0.74803149606299213" bottom="0.74803149606299213" header="0.31496062992125984" footer="0.31496062992125984"/>
  <pageSetup paperSize="9" scale="95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30"/>
  <sheetViews>
    <sheetView topLeftCell="A29" zoomScale="70" zoomScaleNormal="70" workbookViewId="0">
      <selection activeCell="I56" sqref="I56"/>
    </sheetView>
  </sheetViews>
  <sheetFormatPr defaultRowHeight="15"/>
  <cols>
    <col min="9" max="9" width="10.7109375" bestFit="1" customWidth="1"/>
  </cols>
  <sheetData>
    <row r="1" spans="1:9">
      <c r="A1" s="57" t="s">
        <v>0</v>
      </c>
      <c r="B1" s="57"/>
      <c r="C1" s="57"/>
      <c r="D1" s="57"/>
      <c r="E1" s="57"/>
      <c r="F1" s="57"/>
      <c r="G1" s="57"/>
      <c r="H1" s="57"/>
      <c r="I1" s="57"/>
    </row>
    <row r="2" spans="1:9">
      <c r="A2" s="57" t="s">
        <v>1</v>
      </c>
      <c r="B2" s="57"/>
      <c r="C2" s="57"/>
      <c r="D2" s="57"/>
      <c r="E2" s="57"/>
      <c r="F2" s="57"/>
      <c r="G2" s="57"/>
      <c r="H2" s="57"/>
      <c r="I2" s="57"/>
    </row>
    <row r="3" spans="1:9">
      <c r="A3" s="57" t="s">
        <v>104</v>
      </c>
      <c r="B3" s="57"/>
      <c r="C3" s="57"/>
      <c r="D3" s="57"/>
      <c r="E3" s="57"/>
      <c r="F3" s="57"/>
      <c r="G3" s="57"/>
      <c r="H3" s="57"/>
      <c r="I3" s="57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 t="s">
        <v>2</v>
      </c>
      <c r="B5" s="57" t="s">
        <v>69</v>
      </c>
      <c r="C5" s="57"/>
      <c r="D5" s="6" t="s">
        <v>70</v>
      </c>
      <c r="E5" s="6">
        <v>12</v>
      </c>
      <c r="F5" s="1"/>
      <c r="G5" s="1"/>
      <c r="H5" s="1"/>
      <c r="I5" s="1"/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7" spans="1:9" ht="15.75" thickBot="1">
      <c r="A7" s="3" t="s">
        <v>5</v>
      </c>
      <c r="B7" s="3"/>
      <c r="C7" s="3"/>
      <c r="D7" s="3"/>
      <c r="E7" s="3"/>
      <c r="F7" s="3"/>
      <c r="G7" s="3"/>
      <c r="H7" s="3"/>
      <c r="I7" s="3"/>
    </row>
    <row r="8" spans="1:9" ht="15.75" thickBot="1">
      <c r="A8" s="3" t="s">
        <v>71</v>
      </c>
      <c r="B8" s="3"/>
      <c r="C8" s="3"/>
      <c r="D8" s="3"/>
      <c r="E8" s="3"/>
      <c r="F8" s="3"/>
      <c r="G8" s="3"/>
      <c r="H8" s="3"/>
      <c r="I8" s="3"/>
    </row>
    <row r="9" spans="1:9">
      <c r="A9" s="8"/>
      <c r="B9" s="8"/>
      <c r="C9" s="8"/>
      <c r="D9" s="8"/>
      <c r="E9" s="8"/>
      <c r="F9" s="8"/>
      <c r="G9" s="8"/>
      <c r="H9" s="8"/>
      <c r="I9" s="8"/>
    </row>
    <row r="10" spans="1:9">
      <c r="A10" s="8" t="s">
        <v>7</v>
      </c>
      <c r="B10" s="8"/>
      <c r="C10" s="8"/>
      <c r="D10" s="8"/>
      <c r="E10" s="8"/>
      <c r="F10" s="8"/>
      <c r="G10" s="8" t="s">
        <v>72</v>
      </c>
      <c r="H10" s="16"/>
      <c r="I10" s="13">
        <v>0</v>
      </c>
    </row>
    <row r="11" spans="1:9">
      <c r="A11" s="8"/>
      <c r="B11" s="8"/>
      <c r="C11" s="8"/>
      <c r="D11" s="8"/>
      <c r="E11" s="8"/>
      <c r="F11" s="8"/>
      <c r="G11" s="8"/>
      <c r="H11" s="8"/>
      <c r="I11" s="13"/>
    </row>
    <row r="12" spans="1:9">
      <c r="A12" s="8" t="s">
        <v>73</v>
      </c>
      <c r="B12" s="8"/>
      <c r="C12" s="8"/>
      <c r="D12" s="8"/>
      <c r="E12" s="8"/>
      <c r="F12" s="8"/>
      <c r="G12" s="8"/>
      <c r="H12" s="8"/>
      <c r="I12" s="13">
        <v>189026.1</v>
      </c>
    </row>
    <row r="13" spans="1:9">
      <c r="A13" s="8"/>
      <c r="B13" s="8"/>
      <c r="C13" s="8"/>
      <c r="D13" s="8"/>
      <c r="E13" s="8"/>
      <c r="F13" s="8"/>
      <c r="G13" s="8"/>
      <c r="H13" s="8"/>
      <c r="I13" s="13"/>
    </row>
    <row r="14" spans="1:9">
      <c r="A14" s="8" t="s">
        <v>74</v>
      </c>
      <c r="B14" s="8"/>
      <c r="C14" s="8"/>
      <c r="D14" s="8"/>
      <c r="E14" s="8"/>
      <c r="F14" s="8"/>
      <c r="G14" s="8"/>
      <c r="H14" s="8"/>
      <c r="I14" s="13">
        <v>0</v>
      </c>
    </row>
    <row r="15" spans="1:9">
      <c r="A15" s="8"/>
      <c r="B15" s="8"/>
      <c r="C15" s="8"/>
      <c r="D15" s="8"/>
      <c r="E15" s="8"/>
      <c r="F15" s="8"/>
      <c r="G15" s="34" t="s">
        <v>121</v>
      </c>
      <c r="H15" s="34"/>
      <c r="I15" s="35">
        <f>I16+I28</f>
        <v>767444</v>
      </c>
    </row>
    <row r="16" spans="1:9">
      <c r="A16" s="8" t="s">
        <v>8</v>
      </c>
      <c r="B16" s="8"/>
      <c r="C16" s="8"/>
      <c r="D16" s="8"/>
      <c r="E16" s="8"/>
      <c r="F16" s="8"/>
      <c r="G16" s="8"/>
      <c r="H16" s="8"/>
      <c r="I16" s="13">
        <v>689049</v>
      </c>
    </row>
    <row r="17" spans="1:9">
      <c r="A17" s="8"/>
      <c r="B17" s="8"/>
      <c r="C17" s="8"/>
      <c r="D17" s="8"/>
      <c r="E17" s="8"/>
      <c r="F17" s="8"/>
      <c r="G17" s="8"/>
      <c r="H17" s="8"/>
      <c r="I17" s="14"/>
    </row>
    <row r="18" spans="1:9">
      <c r="A18" s="17" t="s">
        <v>9</v>
      </c>
      <c r="B18" s="8" t="s">
        <v>75</v>
      </c>
      <c r="C18" s="8"/>
      <c r="D18" s="8"/>
      <c r="E18" s="8"/>
      <c r="F18" s="8"/>
      <c r="G18" s="8"/>
      <c r="H18" s="8"/>
      <c r="I18" s="13">
        <v>302640.48</v>
      </c>
    </row>
    <row r="19" spans="1:9">
      <c r="A19" s="17" t="s">
        <v>9</v>
      </c>
      <c r="B19" s="8" t="s">
        <v>34</v>
      </c>
      <c r="C19" s="8"/>
      <c r="D19" s="8"/>
      <c r="E19" s="8"/>
      <c r="F19" s="8"/>
      <c r="G19" s="8"/>
      <c r="H19" s="8"/>
      <c r="I19" s="13">
        <v>377890.92</v>
      </c>
    </row>
    <row r="20" spans="1:9">
      <c r="A20" s="17" t="s">
        <v>9</v>
      </c>
      <c r="B20" s="8" t="s">
        <v>76</v>
      </c>
      <c r="C20" s="8"/>
      <c r="D20" s="8"/>
      <c r="E20" s="8"/>
      <c r="F20" s="8"/>
      <c r="G20" s="8"/>
      <c r="H20" s="8"/>
      <c r="I20" s="13">
        <v>8517.9</v>
      </c>
    </row>
    <row r="21" spans="1:9">
      <c r="A21" s="8"/>
      <c r="B21" s="8"/>
      <c r="C21" s="8"/>
      <c r="D21" s="8"/>
      <c r="E21" s="8"/>
      <c r="F21" s="8"/>
      <c r="G21" s="34" t="s">
        <v>116</v>
      </c>
      <c r="H21" s="34"/>
      <c r="I21" s="35">
        <f>I22+I28</f>
        <v>827487</v>
      </c>
    </row>
    <row r="22" spans="1:9">
      <c r="A22" s="8" t="s">
        <v>77</v>
      </c>
      <c r="B22" s="8"/>
      <c r="C22" s="8"/>
      <c r="D22" s="8"/>
      <c r="E22" s="8"/>
      <c r="F22" s="8"/>
      <c r="G22" s="8"/>
      <c r="H22" s="8"/>
      <c r="I22" s="13">
        <v>749092</v>
      </c>
    </row>
    <row r="23" spans="1:9">
      <c r="A23" s="8"/>
      <c r="B23" s="8"/>
      <c r="C23" s="8"/>
      <c r="D23" s="8"/>
      <c r="E23" s="8"/>
      <c r="F23" s="8"/>
      <c r="G23" s="8"/>
      <c r="H23" s="8"/>
      <c r="I23" s="14"/>
    </row>
    <row r="24" spans="1:9">
      <c r="A24" s="17" t="s">
        <v>9</v>
      </c>
      <c r="B24" s="8" t="s">
        <v>78</v>
      </c>
      <c r="C24" s="8"/>
      <c r="D24" s="8"/>
      <c r="E24" s="8"/>
      <c r="F24" s="8"/>
      <c r="G24" s="8"/>
      <c r="H24" s="8"/>
      <c r="I24" s="13">
        <v>749092</v>
      </c>
    </row>
    <row r="25" spans="1:9">
      <c r="A25" s="17" t="s">
        <v>9</v>
      </c>
      <c r="B25" s="8" t="s">
        <v>79</v>
      </c>
      <c r="C25" s="8"/>
      <c r="D25" s="8"/>
      <c r="E25" s="8"/>
      <c r="F25" s="8"/>
      <c r="G25" s="8"/>
      <c r="H25" s="8"/>
      <c r="I25" s="13">
        <v>0</v>
      </c>
    </row>
    <row r="26" spans="1:9">
      <c r="A26" s="17" t="s">
        <v>9</v>
      </c>
      <c r="B26" s="8" t="s">
        <v>80</v>
      </c>
      <c r="C26" s="8"/>
      <c r="D26" s="8"/>
      <c r="E26" s="8"/>
      <c r="F26" s="8"/>
      <c r="G26" s="8"/>
      <c r="H26" s="8"/>
      <c r="I26" s="13">
        <v>0</v>
      </c>
    </row>
    <row r="27" spans="1:9">
      <c r="A27" s="8"/>
      <c r="B27" s="8"/>
      <c r="C27" s="8"/>
      <c r="D27" s="8"/>
      <c r="E27" s="8"/>
      <c r="F27" s="8"/>
      <c r="G27" s="8"/>
      <c r="H27" s="8"/>
      <c r="I27" s="14"/>
    </row>
    <row r="28" spans="1:9">
      <c r="A28" s="64" t="s">
        <v>107</v>
      </c>
      <c r="B28" s="65"/>
      <c r="C28" s="65"/>
      <c r="D28" s="8" t="s">
        <v>108</v>
      </c>
      <c r="E28" s="8"/>
      <c r="F28" s="8"/>
      <c r="G28" s="8"/>
      <c r="H28" s="8"/>
      <c r="I28" s="16">
        <v>78395</v>
      </c>
    </row>
    <row r="29" spans="1:9">
      <c r="A29" s="8"/>
      <c r="B29" s="8"/>
      <c r="C29" s="8"/>
      <c r="D29" s="8"/>
      <c r="E29" s="8"/>
      <c r="F29" s="8"/>
      <c r="G29" s="8"/>
      <c r="H29" s="8"/>
      <c r="I29" s="14"/>
    </row>
    <row r="30" spans="1:9">
      <c r="A30" s="8" t="s">
        <v>81</v>
      </c>
      <c r="B30" s="8"/>
      <c r="C30" s="8"/>
      <c r="D30" s="8"/>
      <c r="E30" s="8"/>
      <c r="F30" s="8"/>
      <c r="G30" s="8"/>
      <c r="H30" s="8"/>
      <c r="I30" s="13">
        <v>0</v>
      </c>
    </row>
    <row r="31" spans="1:9">
      <c r="A31" s="8"/>
      <c r="B31" s="8"/>
      <c r="C31" s="8"/>
      <c r="D31" s="8"/>
      <c r="E31" s="8"/>
      <c r="F31" s="8"/>
      <c r="G31" s="8"/>
      <c r="H31" s="8"/>
      <c r="I31" s="14"/>
    </row>
    <row r="32" spans="1:9">
      <c r="A32" s="8" t="s">
        <v>11</v>
      </c>
      <c r="B32" s="8"/>
      <c r="C32" s="8"/>
      <c r="D32" s="8"/>
      <c r="E32" s="8"/>
      <c r="F32" s="8"/>
      <c r="G32" s="8"/>
      <c r="H32" s="8"/>
      <c r="I32" s="13">
        <v>0</v>
      </c>
    </row>
    <row r="33" spans="1:9">
      <c r="A33" s="8"/>
      <c r="B33" s="8"/>
      <c r="C33" s="8"/>
      <c r="D33" s="8"/>
      <c r="E33" s="8"/>
      <c r="F33" s="8"/>
      <c r="G33" s="8"/>
      <c r="H33" s="8"/>
      <c r="I33" s="13"/>
    </row>
    <row r="34" spans="1:9">
      <c r="A34" s="8" t="s">
        <v>12</v>
      </c>
      <c r="B34" s="8"/>
      <c r="C34" s="8"/>
      <c r="D34" s="8"/>
      <c r="E34" s="8"/>
      <c r="F34" s="8"/>
      <c r="G34" s="8"/>
      <c r="H34" s="8"/>
      <c r="I34" s="13">
        <v>0</v>
      </c>
    </row>
    <row r="35" spans="1:9">
      <c r="A35" s="8"/>
      <c r="B35" s="8"/>
      <c r="C35" s="8"/>
      <c r="D35" s="8"/>
      <c r="E35" s="8"/>
      <c r="F35" s="8"/>
      <c r="G35" s="8"/>
      <c r="H35" s="8"/>
      <c r="I35" s="13"/>
    </row>
    <row r="36" spans="1:9">
      <c r="A36" s="8" t="s">
        <v>13</v>
      </c>
      <c r="B36" s="8"/>
      <c r="C36" s="8"/>
      <c r="D36" s="8"/>
      <c r="E36" s="8"/>
      <c r="F36" s="8"/>
      <c r="G36" s="8"/>
      <c r="H36" s="8"/>
      <c r="I36" s="13">
        <v>128984</v>
      </c>
    </row>
    <row r="37" spans="1:9">
      <c r="A37" s="8"/>
      <c r="B37" s="8"/>
      <c r="C37" s="8"/>
      <c r="D37" s="8"/>
      <c r="E37" s="8"/>
      <c r="F37" s="8"/>
      <c r="G37" s="8"/>
      <c r="H37" s="8"/>
      <c r="I37" s="8"/>
    </row>
    <row r="38" spans="1:9">
      <c r="A38" s="58" t="s">
        <v>16</v>
      </c>
      <c r="B38" s="59"/>
      <c r="C38" s="59"/>
      <c r="D38" s="59"/>
      <c r="E38" s="59"/>
      <c r="F38" s="59"/>
      <c r="G38" s="59"/>
      <c r="H38" s="59"/>
      <c r="I38" s="60"/>
    </row>
    <row r="39" spans="1:9">
      <c r="A39" s="61"/>
      <c r="B39" s="62"/>
      <c r="C39" s="62"/>
      <c r="D39" s="62"/>
      <c r="E39" s="62"/>
      <c r="F39" s="62"/>
      <c r="G39" s="62"/>
      <c r="H39" s="62"/>
      <c r="I39" s="63"/>
    </row>
    <row r="40" spans="1:9">
      <c r="A40" s="8"/>
      <c r="B40" s="8"/>
      <c r="C40" s="8"/>
      <c r="D40" s="8"/>
      <c r="E40" s="8"/>
      <c r="F40" s="8"/>
      <c r="G40" s="34" t="s">
        <v>126</v>
      </c>
      <c r="H40" s="34"/>
      <c r="I40" s="36">
        <f>I41+I55+I73</f>
        <v>769115.34</v>
      </c>
    </row>
    <row r="41" spans="1:9">
      <c r="A41" s="8" t="s">
        <v>15</v>
      </c>
      <c r="B41" s="8"/>
      <c r="C41" s="8"/>
      <c r="D41" s="8"/>
      <c r="E41" s="8"/>
      <c r="F41" s="8"/>
      <c r="G41" s="8"/>
      <c r="H41" s="8"/>
      <c r="I41" s="13">
        <f>SUM(I43:I53)</f>
        <v>377891</v>
      </c>
    </row>
    <row r="42" spans="1:9">
      <c r="A42" s="54" t="s">
        <v>17</v>
      </c>
      <c r="B42" s="55"/>
      <c r="C42" s="55"/>
      <c r="D42" s="55"/>
      <c r="E42" s="55"/>
      <c r="F42" s="56"/>
      <c r="G42" s="51" t="s">
        <v>82</v>
      </c>
      <c r="H42" s="52"/>
      <c r="I42" s="18" t="s">
        <v>83</v>
      </c>
    </row>
    <row r="43" spans="1:9">
      <c r="A43" s="48" t="s">
        <v>20</v>
      </c>
      <c r="B43" s="49"/>
      <c r="C43" s="49"/>
      <c r="D43" s="49"/>
      <c r="E43" s="49"/>
      <c r="F43" s="50"/>
      <c r="G43" s="51" t="s">
        <v>100</v>
      </c>
      <c r="H43" s="53"/>
      <c r="I43" s="19"/>
    </row>
    <row r="44" spans="1:9">
      <c r="A44" s="48" t="s">
        <v>21</v>
      </c>
      <c r="B44" s="49"/>
      <c r="C44" s="49"/>
      <c r="D44" s="49"/>
      <c r="E44" s="49"/>
      <c r="F44" s="50"/>
      <c r="G44" s="51" t="s">
        <v>100</v>
      </c>
      <c r="H44" s="53"/>
      <c r="I44" s="19">
        <v>1416</v>
      </c>
    </row>
    <row r="45" spans="1:9">
      <c r="A45" s="48" t="s">
        <v>22</v>
      </c>
      <c r="B45" s="49"/>
      <c r="C45" s="49"/>
      <c r="D45" s="49"/>
      <c r="E45" s="49"/>
      <c r="F45" s="50"/>
      <c r="G45" s="51" t="s">
        <v>100</v>
      </c>
      <c r="H45" s="53"/>
      <c r="I45" s="19"/>
    </row>
    <row r="46" spans="1:9">
      <c r="A46" s="48" t="s">
        <v>23</v>
      </c>
      <c r="B46" s="49"/>
      <c r="C46" s="49"/>
      <c r="D46" s="49"/>
      <c r="E46" s="49"/>
      <c r="F46" s="50"/>
      <c r="G46" s="51" t="s">
        <v>100</v>
      </c>
      <c r="H46" s="53"/>
      <c r="I46" s="19"/>
    </row>
    <row r="47" spans="1:9">
      <c r="A47" s="48" t="s">
        <v>26</v>
      </c>
      <c r="B47" s="49"/>
      <c r="C47" s="49"/>
      <c r="D47" s="49"/>
      <c r="E47" s="49"/>
      <c r="F47" s="50"/>
      <c r="G47" s="51" t="s">
        <v>100</v>
      </c>
      <c r="H47" s="53"/>
      <c r="I47" s="19"/>
    </row>
    <row r="48" spans="1:9">
      <c r="A48" s="48" t="s">
        <v>24</v>
      </c>
      <c r="B48" s="49"/>
      <c r="C48" s="49"/>
      <c r="D48" s="49"/>
      <c r="E48" s="49"/>
      <c r="F48" s="50"/>
      <c r="G48" s="51" t="s">
        <v>100</v>
      </c>
      <c r="H48" s="53"/>
      <c r="I48" s="19"/>
    </row>
    <row r="49" spans="1:9">
      <c r="A49" s="48" t="s">
        <v>25</v>
      </c>
      <c r="B49" s="49"/>
      <c r="C49" s="49"/>
      <c r="D49" s="49"/>
      <c r="E49" s="49"/>
      <c r="F49" s="50"/>
      <c r="G49" s="51" t="s">
        <v>100</v>
      </c>
      <c r="H49" s="53"/>
      <c r="I49" s="19">
        <f>377891-I44-I50-I51-I52-I53</f>
        <v>256004</v>
      </c>
    </row>
    <row r="50" spans="1:9">
      <c r="A50" s="48" t="s">
        <v>27</v>
      </c>
      <c r="B50" s="49"/>
      <c r="C50" s="49"/>
      <c r="D50" s="49"/>
      <c r="E50" s="49"/>
      <c r="F50" s="50"/>
      <c r="G50" s="51" t="s">
        <v>100</v>
      </c>
      <c r="H50" s="53"/>
      <c r="I50" s="19">
        <v>88300</v>
      </c>
    </row>
    <row r="51" spans="1:9">
      <c r="A51" s="48" t="s">
        <v>28</v>
      </c>
      <c r="B51" s="49"/>
      <c r="C51" s="49"/>
      <c r="D51" s="49"/>
      <c r="E51" s="49"/>
      <c r="F51" s="50"/>
      <c r="G51" s="51" t="s">
        <v>100</v>
      </c>
      <c r="H51" s="53"/>
      <c r="I51" s="19">
        <v>840</v>
      </c>
    </row>
    <row r="52" spans="1:9">
      <c r="A52" s="48" t="s">
        <v>29</v>
      </c>
      <c r="B52" s="49"/>
      <c r="C52" s="49"/>
      <c r="D52" s="49"/>
      <c r="E52" s="49"/>
      <c r="F52" s="50"/>
      <c r="G52" s="51" t="s">
        <v>100</v>
      </c>
      <c r="H52" s="53"/>
      <c r="I52" s="19">
        <f>5100</f>
        <v>5100</v>
      </c>
    </row>
    <row r="53" spans="1:9">
      <c r="A53" s="48" t="s">
        <v>30</v>
      </c>
      <c r="B53" s="49"/>
      <c r="C53" s="49"/>
      <c r="D53" s="49"/>
      <c r="E53" s="49"/>
      <c r="F53" s="50"/>
      <c r="G53" s="51" t="s">
        <v>100</v>
      </c>
      <c r="H53" s="53"/>
      <c r="I53" s="19">
        <v>26231</v>
      </c>
    </row>
    <row r="54" spans="1:9">
      <c r="A54" s="20"/>
      <c r="B54" s="20"/>
      <c r="C54" s="20"/>
      <c r="D54" s="20"/>
      <c r="E54" s="20"/>
      <c r="F54" s="20"/>
      <c r="G54" s="30"/>
      <c r="H54" s="30"/>
      <c r="I54" s="21"/>
    </row>
    <row r="55" spans="1:9">
      <c r="A55" s="8" t="s">
        <v>59</v>
      </c>
      <c r="B55" s="8"/>
      <c r="C55" s="8"/>
      <c r="D55" s="8"/>
      <c r="E55" s="8"/>
      <c r="F55" s="8"/>
      <c r="G55" s="8"/>
      <c r="H55" s="8"/>
      <c r="I55" s="13">
        <f>SUM(I57:I69)+99000</f>
        <v>375329.33999999997</v>
      </c>
    </row>
    <row r="56" spans="1:9">
      <c r="A56" s="54" t="s">
        <v>17</v>
      </c>
      <c r="B56" s="55"/>
      <c r="C56" s="55"/>
      <c r="D56" s="55"/>
      <c r="E56" s="55"/>
      <c r="F56" s="56"/>
      <c r="G56" s="51" t="s">
        <v>82</v>
      </c>
      <c r="H56" s="52"/>
      <c r="I56" s="18" t="s">
        <v>83</v>
      </c>
    </row>
    <row r="57" spans="1:9">
      <c r="A57" s="45" t="s">
        <v>31</v>
      </c>
      <c r="B57" s="46"/>
      <c r="C57" s="46"/>
      <c r="D57" s="46"/>
      <c r="E57" s="46"/>
      <c r="F57" s="47"/>
      <c r="G57" s="51" t="s">
        <v>100</v>
      </c>
      <c r="H57" s="53"/>
      <c r="I57" s="19">
        <v>4508.5</v>
      </c>
    </row>
    <row r="58" spans="1:9">
      <c r="A58" s="45" t="s">
        <v>32</v>
      </c>
      <c r="B58" s="46"/>
      <c r="C58" s="46"/>
      <c r="D58" s="46"/>
      <c r="E58" s="46"/>
      <c r="F58" s="47"/>
      <c r="G58" s="51" t="s">
        <v>100</v>
      </c>
      <c r="H58" s="53"/>
      <c r="I58" s="19">
        <v>7049.6</v>
      </c>
    </row>
    <row r="59" spans="1:9" ht="28.5" customHeight="1">
      <c r="A59" s="42" t="s">
        <v>33</v>
      </c>
      <c r="B59" s="43"/>
      <c r="C59" s="43"/>
      <c r="D59" s="43"/>
      <c r="E59" s="43"/>
      <c r="F59" s="44"/>
      <c r="G59" s="51" t="s">
        <v>100</v>
      </c>
      <c r="H59" s="53"/>
      <c r="I59" s="19">
        <v>91153</v>
      </c>
    </row>
    <row r="60" spans="1:9">
      <c r="A60" s="42" t="s">
        <v>37</v>
      </c>
      <c r="B60" s="43"/>
      <c r="C60" s="43"/>
      <c r="D60" s="43"/>
      <c r="E60" s="43"/>
      <c r="F60" s="44"/>
      <c r="G60" s="51" t="s">
        <v>100</v>
      </c>
      <c r="H60" s="53"/>
      <c r="I60" s="19">
        <v>163.94</v>
      </c>
    </row>
    <row r="61" spans="1:9" ht="30" customHeight="1">
      <c r="A61" s="42" t="s">
        <v>38</v>
      </c>
      <c r="B61" s="43"/>
      <c r="C61" s="43"/>
      <c r="D61" s="43"/>
      <c r="E61" s="43"/>
      <c r="F61" s="44"/>
      <c r="G61" s="51" t="s">
        <v>100</v>
      </c>
      <c r="H61" s="53"/>
      <c r="I61" s="19">
        <v>12706</v>
      </c>
    </row>
    <row r="62" spans="1:9" ht="29.25" customHeight="1">
      <c r="A62" s="42" t="s">
        <v>39</v>
      </c>
      <c r="B62" s="43"/>
      <c r="C62" s="43"/>
      <c r="D62" s="43"/>
      <c r="E62" s="43"/>
      <c r="F62" s="44"/>
      <c r="G62" s="51" t="s">
        <v>100</v>
      </c>
      <c r="H62" s="53"/>
      <c r="I62" s="19">
        <v>7049.6</v>
      </c>
    </row>
    <row r="63" spans="1:9" ht="29.25" customHeight="1">
      <c r="A63" s="42" t="s">
        <v>40</v>
      </c>
      <c r="B63" s="43"/>
      <c r="C63" s="43"/>
      <c r="D63" s="43"/>
      <c r="E63" s="43"/>
      <c r="F63" s="44"/>
      <c r="G63" s="51" t="s">
        <v>100</v>
      </c>
      <c r="H63" s="53"/>
      <c r="I63" s="19">
        <v>39265</v>
      </c>
    </row>
    <row r="64" spans="1:9" ht="28.5" customHeight="1">
      <c r="A64" s="42" t="s">
        <v>41</v>
      </c>
      <c r="B64" s="43"/>
      <c r="C64" s="43"/>
      <c r="D64" s="43"/>
      <c r="E64" s="43"/>
      <c r="F64" s="44"/>
      <c r="G64" s="51" t="s">
        <v>100</v>
      </c>
      <c r="H64" s="53"/>
      <c r="I64" s="19">
        <f>9344.8+1311.6</f>
        <v>10656.4</v>
      </c>
    </row>
    <row r="65" spans="1:9">
      <c r="A65" s="45" t="s">
        <v>42</v>
      </c>
      <c r="B65" s="46"/>
      <c r="C65" s="46"/>
      <c r="D65" s="46"/>
      <c r="E65" s="46"/>
      <c r="F65" s="47"/>
      <c r="G65" s="51" t="s">
        <v>100</v>
      </c>
      <c r="H65" s="53"/>
      <c r="I65" s="19">
        <v>59184</v>
      </c>
    </row>
    <row r="66" spans="1:9">
      <c r="A66" s="66" t="s">
        <v>43</v>
      </c>
      <c r="B66" s="67"/>
      <c r="C66" s="67"/>
      <c r="D66" s="67"/>
      <c r="E66" s="67"/>
      <c r="F66" s="68"/>
      <c r="G66" s="51" t="s">
        <v>100</v>
      </c>
      <c r="H66" s="53"/>
      <c r="I66" s="19">
        <v>12542</v>
      </c>
    </row>
    <row r="67" spans="1:9">
      <c r="A67" s="42" t="s">
        <v>97</v>
      </c>
      <c r="B67" s="43"/>
      <c r="C67" s="43"/>
      <c r="D67" s="43"/>
      <c r="E67" s="43"/>
      <c r="F67" s="44"/>
      <c r="G67" s="51" t="s">
        <v>100</v>
      </c>
      <c r="H67" s="53"/>
      <c r="I67" s="19">
        <v>4836.3</v>
      </c>
    </row>
    <row r="68" spans="1:9">
      <c r="A68" s="42" t="s">
        <v>99</v>
      </c>
      <c r="B68" s="43"/>
      <c r="C68" s="43"/>
      <c r="D68" s="43"/>
      <c r="E68" s="43"/>
      <c r="F68" s="44"/>
      <c r="G68" s="51" t="s">
        <v>100</v>
      </c>
      <c r="H68" s="53"/>
      <c r="I68" s="19">
        <v>5984</v>
      </c>
    </row>
    <row r="69" spans="1:9">
      <c r="A69" s="42" t="s">
        <v>98</v>
      </c>
      <c r="B69" s="43"/>
      <c r="C69" s="43"/>
      <c r="D69" s="43"/>
      <c r="E69" s="43"/>
      <c r="F69" s="44"/>
      <c r="G69" s="51" t="s">
        <v>100</v>
      </c>
      <c r="H69" s="53"/>
      <c r="I69" s="19">
        <v>21231</v>
      </c>
    </row>
    <row r="70" spans="1:9">
      <c r="A70" s="48"/>
      <c r="B70" s="49"/>
      <c r="C70" s="49"/>
      <c r="D70" s="49"/>
      <c r="E70" s="49"/>
      <c r="F70" s="49"/>
      <c r="G70" s="25"/>
      <c r="H70" s="25"/>
      <c r="I70" s="29"/>
    </row>
    <row r="71" spans="1:9">
      <c r="A71" s="27" t="s">
        <v>44</v>
      </c>
      <c r="B71" s="25"/>
      <c r="C71" s="25"/>
      <c r="D71" s="25"/>
      <c r="E71" s="25"/>
      <c r="F71" s="25"/>
      <c r="G71" s="25"/>
      <c r="H71" s="25"/>
      <c r="I71" s="29"/>
    </row>
    <row r="72" spans="1:9">
      <c r="A72" s="74" t="s">
        <v>17</v>
      </c>
      <c r="B72" s="75"/>
      <c r="C72" s="75"/>
      <c r="D72" s="75"/>
      <c r="E72" s="75"/>
      <c r="F72" s="76"/>
      <c r="G72" s="72" t="s">
        <v>82</v>
      </c>
      <c r="H72" s="73"/>
      <c r="I72" s="10" t="s">
        <v>83</v>
      </c>
    </row>
    <row r="73" spans="1:9">
      <c r="A73" s="69" t="s">
        <v>45</v>
      </c>
      <c r="B73" s="70"/>
      <c r="C73" s="70"/>
      <c r="D73" s="70"/>
      <c r="E73" s="70"/>
      <c r="F73" s="71"/>
      <c r="G73" s="72" t="s">
        <v>100</v>
      </c>
      <c r="H73" s="73"/>
      <c r="I73" s="11">
        <v>15895</v>
      </c>
    </row>
    <row r="74" spans="1:9">
      <c r="A74" s="5"/>
      <c r="B74" s="4"/>
      <c r="C74" s="4"/>
      <c r="D74" s="4"/>
      <c r="E74" s="4"/>
      <c r="F74" s="4"/>
      <c r="G74" s="4"/>
      <c r="H74" s="4"/>
      <c r="I74" s="12"/>
    </row>
    <row r="75" spans="1:9">
      <c r="A75" s="1" t="s">
        <v>46</v>
      </c>
      <c r="B75" s="1"/>
      <c r="C75" s="1"/>
      <c r="D75" s="1"/>
      <c r="E75" s="1"/>
      <c r="F75" s="1"/>
      <c r="G75" s="1"/>
      <c r="H75" s="1"/>
      <c r="I75" s="9"/>
    </row>
    <row r="76" spans="1:9">
      <c r="A76" s="1"/>
      <c r="B76" s="1"/>
      <c r="C76" s="1"/>
      <c r="D76" s="1"/>
      <c r="E76" s="1"/>
      <c r="F76" s="1"/>
      <c r="G76" s="1"/>
      <c r="H76" s="1"/>
      <c r="I76" s="9"/>
    </row>
    <row r="77" spans="1:9">
      <c r="A77" s="1" t="s">
        <v>84</v>
      </c>
      <c r="B77" s="1"/>
      <c r="C77" s="1"/>
      <c r="D77" s="1"/>
      <c r="E77" s="1"/>
      <c r="F77" s="1"/>
      <c r="G77" s="1"/>
      <c r="H77" s="1"/>
      <c r="I77" s="13">
        <v>0</v>
      </c>
    </row>
    <row r="78" spans="1:9">
      <c r="A78" s="1" t="s">
        <v>85</v>
      </c>
      <c r="B78" s="1"/>
      <c r="C78" s="1"/>
      <c r="D78" s="1"/>
      <c r="E78" s="1"/>
      <c r="F78" s="1"/>
      <c r="G78" s="1"/>
      <c r="H78" s="1"/>
      <c r="I78" s="13">
        <v>0</v>
      </c>
    </row>
    <row r="79" spans="1:9">
      <c r="A79" s="1" t="s">
        <v>86</v>
      </c>
      <c r="B79" s="1"/>
      <c r="C79" s="1"/>
      <c r="D79" s="1"/>
      <c r="E79" s="1"/>
      <c r="F79" s="1"/>
      <c r="G79" s="1"/>
      <c r="H79" s="1"/>
      <c r="I79" s="13">
        <v>0</v>
      </c>
    </row>
    <row r="80" spans="1:9">
      <c r="A80" s="1" t="s">
        <v>87</v>
      </c>
      <c r="B80" s="1"/>
      <c r="C80" s="1"/>
      <c r="D80" s="1"/>
      <c r="E80" s="1"/>
      <c r="F80" s="1"/>
      <c r="G80" s="1"/>
      <c r="H80" s="1"/>
      <c r="I80" s="13">
        <v>0</v>
      </c>
    </row>
    <row r="81" spans="1:9">
      <c r="A81" s="1"/>
      <c r="B81" s="1"/>
      <c r="C81" s="1"/>
      <c r="D81" s="1"/>
      <c r="E81" s="1"/>
      <c r="F81" s="1"/>
      <c r="G81" s="1"/>
      <c r="H81" s="1"/>
      <c r="I81" s="14"/>
    </row>
    <row r="82" spans="1:9">
      <c r="A82" s="1" t="s">
        <v>88</v>
      </c>
      <c r="B82" s="1"/>
      <c r="C82" s="1"/>
      <c r="D82" s="1"/>
      <c r="E82" s="1"/>
      <c r="F82" s="1"/>
      <c r="G82" s="1"/>
      <c r="H82" s="1"/>
      <c r="I82" s="14"/>
    </row>
    <row r="83" spans="1:9">
      <c r="A83" s="1"/>
      <c r="B83" s="1"/>
      <c r="C83" s="1"/>
      <c r="D83" s="1"/>
      <c r="E83" s="1"/>
      <c r="F83" s="1"/>
      <c r="G83" s="1"/>
      <c r="H83" s="1"/>
      <c r="I83" s="14"/>
    </row>
    <row r="84" spans="1:9">
      <c r="A84" s="1" t="s">
        <v>89</v>
      </c>
      <c r="B84" s="1"/>
      <c r="C84" s="1"/>
      <c r="D84" s="1"/>
      <c r="E84" s="1"/>
      <c r="F84" s="1"/>
      <c r="G84" s="1"/>
      <c r="H84" s="1"/>
      <c r="I84" s="13">
        <v>0</v>
      </c>
    </row>
    <row r="85" spans="1:9">
      <c r="A85" s="1" t="s">
        <v>53</v>
      </c>
      <c r="B85" s="1"/>
      <c r="C85" s="1"/>
      <c r="D85" s="1"/>
      <c r="E85" s="1"/>
      <c r="F85" s="1"/>
      <c r="G85" s="1"/>
      <c r="H85" s="1"/>
      <c r="I85" s="13">
        <v>0</v>
      </c>
    </row>
    <row r="86" spans="1:9">
      <c r="A86" s="1" t="s">
        <v>90</v>
      </c>
      <c r="B86" s="1"/>
      <c r="C86" s="1"/>
      <c r="D86" s="1"/>
      <c r="E86" s="1"/>
      <c r="F86" s="1"/>
      <c r="G86" s="1"/>
      <c r="H86" s="1"/>
      <c r="I86" s="13">
        <f>I12</f>
        <v>189026.1</v>
      </c>
    </row>
    <row r="87" spans="1:9">
      <c r="A87" s="1" t="s">
        <v>91</v>
      </c>
      <c r="B87" s="1"/>
      <c r="C87" s="1"/>
      <c r="D87" s="1"/>
      <c r="E87" s="1"/>
      <c r="F87" s="1"/>
      <c r="G87" s="1"/>
      <c r="H87" s="1"/>
      <c r="I87" s="13">
        <v>0</v>
      </c>
    </row>
    <row r="88" spans="1:9">
      <c r="A88" s="1" t="s">
        <v>57</v>
      </c>
      <c r="B88" s="1"/>
      <c r="C88" s="1"/>
      <c r="D88" s="1"/>
      <c r="E88" s="1"/>
      <c r="F88" s="1"/>
      <c r="G88" s="1"/>
      <c r="H88" s="1"/>
      <c r="I88" s="13">
        <v>0</v>
      </c>
    </row>
    <row r="89" spans="1:9">
      <c r="A89" s="1" t="s">
        <v>92</v>
      </c>
      <c r="B89" s="1"/>
      <c r="C89" s="1"/>
      <c r="D89" s="1"/>
      <c r="E89" s="1"/>
      <c r="F89" s="1"/>
      <c r="G89" s="1"/>
      <c r="H89" s="1"/>
      <c r="I89" s="13">
        <f>I36</f>
        <v>128984</v>
      </c>
    </row>
    <row r="90" spans="1:9">
      <c r="A90" s="1"/>
      <c r="B90" s="1"/>
      <c r="C90" s="1"/>
      <c r="D90" s="1"/>
      <c r="E90" s="1"/>
      <c r="F90" s="1"/>
      <c r="G90" s="1"/>
      <c r="H90" s="1"/>
      <c r="I90" s="14"/>
    </row>
    <row r="91" spans="1:9">
      <c r="A91" s="1" t="s">
        <v>58</v>
      </c>
      <c r="B91" s="1"/>
      <c r="C91" s="1"/>
      <c r="D91" s="1"/>
      <c r="E91" s="1"/>
      <c r="F91" s="1"/>
      <c r="G91" s="1"/>
      <c r="H91" s="1"/>
      <c r="I91" s="14"/>
    </row>
    <row r="92" spans="1:9">
      <c r="A92" s="1"/>
      <c r="B92" s="1"/>
      <c r="C92" s="1"/>
      <c r="D92" s="1"/>
      <c r="E92" s="1"/>
      <c r="F92" s="1"/>
      <c r="G92" s="1"/>
      <c r="H92" s="1"/>
      <c r="I92" s="14"/>
    </row>
    <row r="93" spans="1:9">
      <c r="A93" s="1" t="s">
        <v>84</v>
      </c>
      <c r="B93" s="1"/>
      <c r="C93" s="1"/>
      <c r="D93" s="1"/>
      <c r="E93" s="1"/>
      <c r="F93" s="1"/>
      <c r="G93" s="1"/>
      <c r="H93" s="1"/>
      <c r="I93" s="13">
        <v>0</v>
      </c>
    </row>
    <row r="94" spans="1:9">
      <c r="A94" s="1" t="s">
        <v>85</v>
      </c>
      <c r="B94" s="1"/>
      <c r="C94" s="1"/>
      <c r="D94" s="1"/>
      <c r="E94" s="1"/>
      <c r="F94" s="1"/>
      <c r="G94" s="1"/>
      <c r="H94" s="1"/>
      <c r="I94" s="13">
        <v>0</v>
      </c>
    </row>
    <row r="95" spans="1:9">
      <c r="A95" s="1" t="s">
        <v>86</v>
      </c>
      <c r="B95" s="1"/>
      <c r="C95" s="1"/>
      <c r="D95" s="1"/>
      <c r="E95" s="1"/>
      <c r="F95" s="1"/>
      <c r="G95" s="1"/>
      <c r="H95" s="1"/>
      <c r="I95" s="13">
        <v>0</v>
      </c>
    </row>
    <row r="96" spans="1:9">
      <c r="A96" s="1" t="s">
        <v>87</v>
      </c>
      <c r="B96" s="1"/>
      <c r="C96" s="1"/>
      <c r="D96" s="1"/>
      <c r="E96" s="1"/>
      <c r="F96" s="1"/>
      <c r="G96" s="1"/>
      <c r="H96" s="1"/>
      <c r="I96" s="13">
        <v>0</v>
      </c>
    </row>
    <row r="97" spans="1:9">
      <c r="A97" s="1"/>
      <c r="B97" s="1"/>
      <c r="C97" s="1"/>
      <c r="D97" s="1"/>
      <c r="E97" s="1"/>
      <c r="F97" s="1"/>
      <c r="G97" s="1"/>
      <c r="H97" s="1"/>
      <c r="I97" s="14"/>
    </row>
    <row r="98" spans="1:9">
      <c r="A98" s="1" t="s">
        <v>93</v>
      </c>
      <c r="B98" s="1"/>
      <c r="C98" s="1"/>
      <c r="D98" s="1"/>
      <c r="E98" s="1"/>
      <c r="F98" s="1"/>
      <c r="G98" s="1"/>
      <c r="H98" s="1"/>
      <c r="I98" s="13">
        <v>0</v>
      </c>
    </row>
    <row r="99" spans="1:9">
      <c r="A99" s="1" t="s">
        <v>94</v>
      </c>
      <c r="B99" s="1"/>
      <c r="C99" s="1"/>
      <c r="D99" s="1"/>
      <c r="E99" s="1"/>
      <c r="F99" s="1"/>
      <c r="G99" s="1"/>
      <c r="H99" s="1"/>
      <c r="I99" s="13">
        <v>0</v>
      </c>
    </row>
    <row r="100" spans="1:9">
      <c r="A100" s="1" t="s">
        <v>95</v>
      </c>
      <c r="B100" s="1"/>
      <c r="C100" s="1"/>
      <c r="D100" s="1"/>
      <c r="E100" s="1"/>
      <c r="F100" s="1"/>
      <c r="G100" s="1"/>
      <c r="H100" s="1"/>
      <c r="I100" s="13">
        <v>1</v>
      </c>
    </row>
    <row r="101" spans="1:9">
      <c r="A101" s="1" t="s">
        <v>60</v>
      </c>
      <c r="B101" s="1"/>
      <c r="C101" s="1"/>
      <c r="D101" s="1"/>
      <c r="E101" s="1"/>
      <c r="F101" s="1"/>
      <c r="G101" s="1"/>
      <c r="H101" s="1"/>
      <c r="I101" s="13">
        <v>103653.37</v>
      </c>
    </row>
    <row r="102" spans="1:9">
      <c r="I102" s="7"/>
    </row>
    <row r="103" spans="1:9">
      <c r="I103" s="7"/>
    </row>
    <row r="104" spans="1:9">
      <c r="I104" s="7"/>
    </row>
    <row r="105" spans="1:9">
      <c r="I105" s="7"/>
    </row>
    <row r="106" spans="1:9">
      <c r="I106" s="7"/>
    </row>
    <row r="107" spans="1:9">
      <c r="I107" s="7"/>
    </row>
    <row r="108" spans="1:9">
      <c r="I108" s="7"/>
    </row>
    <row r="109" spans="1:9">
      <c r="I109" s="7"/>
    </row>
    <row r="110" spans="1:9">
      <c r="I110" s="7"/>
    </row>
    <row r="111" spans="1:9">
      <c r="I111" s="7"/>
    </row>
    <row r="112" spans="1:9">
      <c r="I112" s="7"/>
    </row>
    <row r="113" spans="9:9">
      <c r="I113" s="7"/>
    </row>
    <row r="114" spans="9:9">
      <c r="I114" s="7"/>
    </row>
    <row r="115" spans="9:9">
      <c r="I115" s="7"/>
    </row>
    <row r="116" spans="9:9">
      <c r="I116" s="7"/>
    </row>
    <row r="117" spans="9:9">
      <c r="I117" s="7"/>
    </row>
    <row r="118" spans="9:9">
      <c r="I118" s="7"/>
    </row>
    <row r="119" spans="9:9">
      <c r="I119" s="7"/>
    </row>
    <row r="120" spans="9:9">
      <c r="I120" s="7"/>
    </row>
    <row r="121" spans="9:9">
      <c r="I121" s="7"/>
    </row>
    <row r="122" spans="9:9">
      <c r="I122" s="7"/>
    </row>
    <row r="123" spans="9:9">
      <c r="I123" s="7"/>
    </row>
    <row r="124" spans="9:9">
      <c r="I124" s="7"/>
    </row>
    <row r="125" spans="9:9">
      <c r="I125" s="7"/>
    </row>
    <row r="126" spans="9:9">
      <c r="I126" s="7"/>
    </row>
    <row r="127" spans="9:9">
      <c r="I127" s="7"/>
    </row>
    <row r="128" spans="9:9">
      <c r="I128" s="7"/>
    </row>
    <row r="129" spans="9:9">
      <c r="I129" s="7"/>
    </row>
    <row r="130" spans="9:9">
      <c r="I130" s="7"/>
    </row>
  </sheetData>
  <mergeCells count="63">
    <mergeCell ref="A73:F73"/>
    <mergeCell ref="G73:H73"/>
    <mergeCell ref="A63:F63"/>
    <mergeCell ref="G63:H63"/>
    <mergeCell ref="A64:F64"/>
    <mergeCell ref="G64:H64"/>
    <mergeCell ref="A65:F65"/>
    <mergeCell ref="G65:H65"/>
    <mergeCell ref="A66:F66"/>
    <mergeCell ref="G66:H66"/>
    <mergeCell ref="A70:F70"/>
    <mergeCell ref="A72:F72"/>
    <mergeCell ref="G72:H72"/>
    <mergeCell ref="G67:H67"/>
    <mergeCell ref="A67:F67"/>
    <mergeCell ref="A68:F68"/>
    <mergeCell ref="A59:F59"/>
    <mergeCell ref="G59:H59"/>
    <mergeCell ref="A60:F60"/>
    <mergeCell ref="G60:H60"/>
    <mergeCell ref="A61:F61"/>
    <mergeCell ref="G61:H61"/>
    <mergeCell ref="A69:F69"/>
    <mergeCell ref="G68:H68"/>
    <mergeCell ref="G69:H69"/>
    <mergeCell ref="A62:F62"/>
    <mergeCell ref="G62:H62"/>
    <mergeCell ref="A56:F56"/>
    <mergeCell ref="G56:H56"/>
    <mergeCell ref="A57:F57"/>
    <mergeCell ref="G57:H57"/>
    <mergeCell ref="A58:F58"/>
    <mergeCell ref="G58:H58"/>
    <mergeCell ref="A51:F51"/>
    <mergeCell ref="G51:H51"/>
    <mergeCell ref="A52:F52"/>
    <mergeCell ref="G52:H52"/>
    <mergeCell ref="A53:F53"/>
    <mergeCell ref="G53:H53"/>
    <mergeCell ref="G48:H48"/>
    <mergeCell ref="A49:F49"/>
    <mergeCell ref="G49:H49"/>
    <mergeCell ref="A50:F50"/>
    <mergeCell ref="G50:H50"/>
    <mergeCell ref="A48:F48"/>
    <mergeCell ref="A1:I1"/>
    <mergeCell ref="A2:I2"/>
    <mergeCell ref="A3:I3"/>
    <mergeCell ref="B5:C5"/>
    <mergeCell ref="A38:I39"/>
    <mergeCell ref="A28:C28"/>
    <mergeCell ref="A42:F42"/>
    <mergeCell ref="G42:H42"/>
    <mergeCell ref="A43:F43"/>
    <mergeCell ref="G43:H43"/>
    <mergeCell ref="A44:F44"/>
    <mergeCell ref="G44:H44"/>
    <mergeCell ref="A45:F45"/>
    <mergeCell ref="G45:H45"/>
    <mergeCell ref="A46:F46"/>
    <mergeCell ref="G46:H46"/>
    <mergeCell ref="A47:F47"/>
    <mergeCell ref="G47:H47"/>
  </mergeCells>
  <pageMargins left="0.70866141732283472" right="0.70866141732283472" top="0.74803149606299213" bottom="0.74803149606299213" header="0.31496062992125984" footer="0.31496062992125984"/>
  <pageSetup paperSize="9" scale="95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101"/>
  <sheetViews>
    <sheetView topLeftCell="A25" zoomScale="70" zoomScaleNormal="70" workbookViewId="0">
      <selection activeCell="I56" sqref="I56"/>
    </sheetView>
  </sheetViews>
  <sheetFormatPr defaultRowHeight="15"/>
  <cols>
    <col min="9" max="9" width="10.7109375" bestFit="1" customWidth="1"/>
  </cols>
  <sheetData>
    <row r="1" spans="1:9">
      <c r="A1" s="57" t="s">
        <v>0</v>
      </c>
      <c r="B1" s="57"/>
      <c r="C1" s="57"/>
      <c r="D1" s="57"/>
      <c r="E1" s="57"/>
      <c r="F1" s="57"/>
      <c r="G1" s="57"/>
      <c r="H1" s="57"/>
      <c r="I1" s="57"/>
    </row>
    <row r="2" spans="1:9">
      <c r="A2" s="57" t="s">
        <v>1</v>
      </c>
      <c r="B2" s="57"/>
      <c r="C2" s="57"/>
      <c r="D2" s="57"/>
      <c r="E2" s="57"/>
      <c r="F2" s="57"/>
      <c r="G2" s="57"/>
      <c r="H2" s="57"/>
      <c r="I2" s="57"/>
    </row>
    <row r="3" spans="1:9">
      <c r="A3" s="57" t="s">
        <v>104</v>
      </c>
      <c r="B3" s="57"/>
      <c r="C3" s="57"/>
      <c r="D3" s="57"/>
      <c r="E3" s="57"/>
      <c r="F3" s="57"/>
      <c r="G3" s="57"/>
      <c r="H3" s="57"/>
      <c r="I3" s="57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 t="s">
        <v>2</v>
      </c>
      <c r="B5" s="57" t="s">
        <v>69</v>
      </c>
      <c r="C5" s="57"/>
      <c r="D5" s="6" t="s">
        <v>70</v>
      </c>
      <c r="E5" s="6">
        <v>13</v>
      </c>
      <c r="F5" s="1"/>
      <c r="G5" s="1"/>
      <c r="H5" s="1"/>
      <c r="I5" s="1"/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7" spans="1:9" ht="15.75" thickBot="1">
      <c r="A7" s="3" t="s">
        <v>5</v>
      </c>
      <c r="B7" s="3"/>
      <c r="C7" s="3"/>
      <c r="D7" s="3"/>
      <c r="E7" s="3"/>
      <c r="F7" s="3"/>
      <c r="G7" s="3"/>
      <c r="H7" s="3"/>
      <c r="I7" s="3"/>
    </row>
    <row r="8" spans="1:9" ht="15.75" thickBot="1">
      <c r="A8" s="3" t="s">
        <v>71</v>
      </c>
      <c r="B8" s="3"/>
      <c r="C8" s="3"/>
      <c r="D8" s="3"/>
      <c r="E8" s="3"/>
      <c r="F8" s="3"/>
      <c r="G8" s="3"/>
      <c r="H8" s="3"/>
      <c r="I8" s="3"/>
    </row>
    <row r="9" spans="1:9">
      <c r="A9" s="1"/>
      <c r="B9" s="1"/>
      <c r="C9" s="1"/>
      <c r="D9" s="1"/>
      <c r="E9" s="1"/>
      <c r="F9" s="1"/>
      <c r="G9" s="1"/>
      <c r="H9" s="1"/>
      <c r="I9" s="1"/>
    </row>
    <row r="10" spans="1:9">
      <c r="A10" s="8" t="s">
        <v>7</v>
      </c>
      <c r="B10" s="8"/>
      <c r="C10" s="8"/>
      <c r="D10" s="8"/>
      <c r="E10" s="8"/>
      <c r="F10" s="8"/>
      <c r="G10" s="8" t="s">
        <v>72</v>
      </c>
      <c r="H10" s="16"/>
      <c r="I10" s="13">
        <v>0</v>
      </c>
    </row>
    <row r="11" spans="1:9">
      <c r="A11" s="8"/>
      <c r="B11" s="8"/>
      <c r="C11" s="8"/>
      <c r="D11" s="8"/>
      <c r="E11" s="8"/>
      <c r="F11" s="8"/>
      <c r="G11" s="8"/>
      <c r="H11" s="8"/>
      <c r="I11" s="13"/>
    </row>
    <row r="12" spans="1:9">
      <c r="A12" s="8" t="s">
        <v>73</v>
      </c>
      <c r="B12" s="8"/>
      <c r="C12" s="8"/>
      <c r="D12" s="8"/>
      <c r="E12" s="8"/>
      <c r="F12" s="8"/>
      <c r="G12" s="8"/>
      <c r="H12" s="8"/>
      <c r="I12" s="13">
        <v>0</v>
      </c>
    </row>
    <row r="13" spans="1:9">
      <c r="A13" s="8"/>
      <c r="B13" s="8"/>
      <c r="C13" s="8"/>
      <c r="D13" s="8"/>
      <c r="E13" s="8"/>
      <c r="F13" s="8"/>
      <c r="G13" s="8"/>
      <c r="H13" s="8"/>
      <c r="I13" s="13"/>
    </row>
    <row r="14" spans="1:9">
      <c r="A14" s="8" t="s">
        <v>74</v>
      </c>
      <c r="B14" s="8"/>
      <c r="C14" s="8"/>
      <c r="D14" s="8"/>
      <c r="E14" s="8"/>
      <c r="F14" s="8"/>
      <c r="G14" s="8"/>
      <c r="H14" s="8"/>
      <c r="I14" s="13">
        <v>357384.7</v>
      </c>
    </row>
    <row r="15" spans="1:9">
      <c r="A15" s="8"/>
      <c r="B15" s="8"/>
      <c r="C15" s="8"/>
      <c r="D15" s="8"/>
      <c r="E15" s="8"/>
      <c r="F15" s="8"/>
      <c r="G15" s="34" t="s">
        <v>115</v>
      </c>
      <c r="H15" s="34"/>
      <c r="I15" s="35">
        <f>I16+I28</f>
        <v>769575</v>
      </c>
    </row>
    <row r="16" spans="1:9">
      <c r="A16" s="8" t="s">
        <v>8</v>
      </c>
      <c r="B16" s="8"/>
      <c r="C16" s="8"/>
      <c r="D16" s="8"/>
      <c r="E16" s="8"/>
      <c r="F16" s="8"/>
      <c r="G16" s="8"/>
      <c r="H16" s="8"/>
      <c r="I16" s="13">
        <v>691042</v>
      </c>
    </row>
    <row r="17" spans="1:9">
      <c r="A17" s="8"/>
      <c r="B17" s="8"/>
      <c r="C17" s="8"/>
      <c r="D17" s="8"/>
      <c r="E17" s="8"/>
      <c r="F17" s="8"/>
      <c r="G17" s="8"/>
      <c r="H17" s="8"/>
      <c r="I17" s="14"/>
    </row>
    <row r="18" spans="1:9">
      <c r="A18" s="17" t="s">
        <v>9</v>
      </c>
      <c r="B18" s="8" t="s">
        <v>75</v>
      </c>
      <c r="C18" s="8"/>
      <c r="D18" s="8"/>
      <c r="E18" s="8"/>
      <c r="F18" s="8"/>
      <c r="G18" s="8"/>
      <c r="H18" s="8"/>
      <c r="I18" s="13">
        <v>303482.52</v>
      </c>
    </row>
    <row r="19" spans="1:9">
      <c r="A19" s="17" t="s">
        <v>9</v>
      </c>
      <c r="B19" s="8" t="s">
        <v>34</v>
      </c>
      <c r="C19" s="8"/>
      <c r="D19" s="8"/>
      <c r="E19" s="8"/>
      <c r="F19" s="8"/>
      <c r="G19" s="8"/>
      <c r="H19" s="8"/>
      <c r="I19" s="13">
        <v>378942</v>
      </c>
    </row>
    <row r="20" spans="1:9">
      <c r="A20" s="17" t="s">
        <v>9</v>
      </c>
      <c r="B20" s="8" t="s">
        <v>76</v>
      </c>
      <c r="C20" s="8"/>
      <c r="D20" s="8"/>
      <c r="E20" s="8"/>
      <c r="F20" s="8"/>
      <c r="G20" s="8"/>
      <c r="H20" s="8"/>
      <c r="I20" s="13">
        <v>8617.86</v>
      </c>
    </row>
    <row r="21" spans="1:9">
      <c r="A21" s="8"/>
      <c r="B21" s="8"/>
      <c r="C21" s="8"/>
      <c r="D21" s="8"/>
      <c r="E21" s="8"/>
      <c r="F21" s="8"/>
      <c r="G21" s="34" t="s">
        <v>118</v>
      </c>
      <c r="H21" s="34"/>
      <c r="I21" s="35">
        <f>I22+I28</f>
        <v>748149</v>
      </c>
    </row>
    <row r="22" spans="1:9">
      <c r="A22" s="8" t="s">
        <v>77</v>
      </c>
      <c r="B22" s="8"/>
      <c r="C22" s="8"/>
      <c r="D22" s="8"/>
      <c r="E22" s="8"/>
      <c r="F22" s="8"/>
      <c r="G22" s="8"/>
      <c r="H22" s="8"/>
      <c r="I22" s="13">
        <v>669616</v>
      </c>
    </row>
    <row r="23" spans="1:9">
      <c r="A23" s="8"/>
      <c r="B23" s="8"/>
      <c r="C23" s="8"/>
      <c r="D23" s="8"/>
      <c r="E23" s="8"/>
      <c r="F23" s="8"/>
      <c r="G23" s="8"/>
      <c r="H23" s="8"/>
      <c r="I23" s="14"/>
    </row>
    <row r="24" spans="1:9">
      <c r="A24" s="17" t="s">
        <v>9</v>
      </c>
      <c r="B24" s="8" t="s">
        <v>78</v>
      </c>
      <c r="C24" s="8"/>
      <c r="D24" s="8"/>
      <c r="E24" s="8"/>
      <c r="F24" s="8"/>
      <c r="G24" s="8"/>
      <c r="H24" s="8"/>
      <c r="I24" s="13">
        <v>669616</v>
      </c>
    </row>
    <row r="25" spans="1:9">
      <c r="A25" s="17" t="s">
        <v>9</v>
      </c>
      <c r="B25" s="8" t="s">
        <v>79</v>
      </c>
      <c r="C25" s="8"/>
      <c r="D25" s="8"/>
      <c r="E25" s="8"/>
      <c r="F25" s="8"/>
      <c r="G25" s="8"/>
      <c r="H25" s="8"/>
      <c r="I25" s="13">
        <v>0</v>
      </c>
    </row>
    <row r="26" spans="1:9">
      <c r="A26" s="17" t="s">
        <v>9</v>
      </c>
      <c r="B26" s="8" t="s">
        <v>80</v>
      </c>
      <c r="C26" s="8"/>
      <c r="D26" s="8"/>
      <c r="E26" s="8"/>
      <c r="F26" s="8"/>
      <c r="G26" s="8"/>
      <c r="H26" s="8"/>
      <c r="I26" s="13">
        <v>0</v>
      </c>
    </row>
    <row r="27" spans="1:9">
      <c r="A27" s="8"/>
      <c r="B27" s="8"/>
      <c r="C27" s="8"/>
      <c r="D27" s="8"/>
      <c r="E27" s="8"/>
      <c r="F27" s="8"/>
      <c r="G27" s="8"/>
      <c r="H27" s="8"/>
      <c r="I27" s="14"/>
    </row>
    <row r="28" spans="1:9">
      <c r="A28" s="64" t="s">
        <v>107</v>
      </c>
      <c r="B28" s="65"/>
      <c r="C28" s="65"/>
      <c r="D28" s="8" t="s">
        <v>108</v>
      </c>
      <c r="E28" s="8"/>
      <c r="F28" s="8"/>
      <c r="G28" s="8"/>
      <c r="H28" s="8"/>
      <c r="I28" s="16">
        <v>78533</v>
      </c>
    </row>
    <row r="29" spans="1:9">
      <c r="A29" s="8"/>
      <c r="B29" s="8"/>
      <c r="C29" s="8"/>
      <c r="D29" s="8"/>
      <c r="E29" s="8"/>
      <c r="F29" s="8"/>
      <c r="G29" s="8"/>
      <c r="H29" s="8"/>
      <c r="I29" s="14"/>
    </row>
    <row r="30" spans="1:9">
      <c r="A30" s="8" t="s">
        <v>81</v>
      </c>
      <c r="B30" s="8"/>
      <c r="C30" s="8"/>
      <c r="D30" s="8"/>
      <c r="E30" s="8"/>
      <c r="F30" s="8"/>
      <c r="G30" s="8"/>
      <c r="H30" s="8"/>
      <c r="I30" s="13">
        <v>0</v>
      </c>
    </row>
    <row r="31" spans="1:9">
      <c r="A31" s="8"/>
      <c r="B31" s="8"/>
      <c r="C31" s="8"/>
      <c r="D31" s="8"/>
      <c r="E31" s="8"/>
      <c r="F31" s="8"/>
      <c r="G31" s="8"/>
      <c r="H31" s="8"/>
      <c r="I31" s="14"/>
    </row>
    <row r="32" spans="1:9">
      <c r="A32" s="8" t="s">
        <v>11</v>
      </c>
      <c r="B32" s="8"/>
      <c r="C32" s="8"/>
      <c r="D32" s="8"/>
      <c r="E32" s="8"/>
      <c r="F32" s="8"/>
      <c r="G32" s="8"/>
      <c r="H32" s="8"/>
      <c r="I32" s="13">
        <v>0</v>
      </c>
    </row>
    <row r="33" spans="1:9">
      <c r="A33" s="8"/>
      <c r="B33" s="8"/>
      <c r="C33" s="8"/>
      <c r="D33" s="8"/>
      <c r="E33" s="8"/>
      <c r="F33" s="8"/>
      <c r="G33" s="8"/>
      <c r="H33" s="8"/>
      <c r="I33" s="13"/>
    </row>
    <row r="34" spans="1:9">
      <c r="A34" s="8" t="s">
        <v>12</v>
      </c>
      <c r="B34" s="8"/>
      <c r="C34" s="8"/>
      <c r="D34" s="8"/>
      <c r="E34" s="8"/>
      <c r="F34" s="8"/>
      <c r="G34" s="8"/>
      <c r="H34" s="8"/>
      <c r="I34" s="13">
        <v>0</v>
      </c>
    </row>
    <row r="35" spans="1:9">
      <c r="A35" s="8"/>
      <c r="B35" s="8"/>
      <c r="C35" s="8"/>
      <c r="D35" s="8"/>
      <c r="E35" s="8"/>
      <c r="F35" s="8"/>
      <c r="G35" s="8"/>
      <c r="H35" s="8"/>
      <c r="I35" s="13"/>
    </row>
    <row r="36" spans="1:9">
      <c r="A36" s="8" t="s">
        <v>13</v>
      </c>
      <c r="B36" s="8"/>
      <c r="C36" s="8"/>
      <c r="D36" s="8"/>
      <c r="E36" s="8"/>
      <c r="F36" s="8"/>
      <c r="G36" s="8"/>
      <c r="H36" s="8"/>
      <c r="I36" s="13">
        <v>378811</v>
      </c>
    </row>
    <row r="37" spans="1:9">
      <c r="A37" s="8"/>
      <c r="B37" s="8"/>
      <c r="C37" s="8"/>
      <c r="D37" s="8"/>
      <c r="E37" s="8"/>
      <c r="F37" s="8"/>
      <c r="G37" s="8"/>
      <c r="H37" s="8"/>
      <c r="I37" s="8"/>
    </row>
    <row r="38" spans="1:9">
      <c r="A38" s="58" t="s">
        <v>16</v>
      </c>
      <c r="B38" s="59"/>
      <c r="C38" s="59"/>
      <c r="D38" s="59"/>
      <c r="E38" s="59"/>
      <c r="F38" s="59"/>
      <c r="G38" s="59"/>
      <c r="H38" s="59"/>
      <c r="I38" s="60"/>
    </row>
    <row r="39" spans="1:9">
      <c r="A39" s="61"/>
      <c r="B39" s="62"/>
      <c r="C39" s="62"/>
      <c r="D39" s="62"/>
      <c r="E39" s="62"/>
      <c r="F39" s="62"/>
      <c r="G39" s="62"/>
      <c r="H39" s="62"/>
      <c r="I39" s="63"/>
    </row>
    <row r="40" spans="1:9">
      <c r="A40" s="8"/>
      <c r="B40" s="8"/>
      <c r="C40" s="8"/>
      <c r="D40" s="8"/>
      <c r="E40" s="8"/>
      <c r="F40" s="8"/>
      <c r="G40" s="34" t="s">
        <v>117</v>
      </c>
      <c r="H40" s="34"/>
      <c r="I40" s="36">
        <f>I41+I55+I73</f>
        <v>770292.03</v>
      </c>
    </row>
    <row r="41" spans="1:9">
      <c r="A41" s="8" t="s">
        <v>15</v>
      </c>
      <c r="B41" s="8"/>
      <c r="C41" s="8"/>
      <c r="D41" s="8"/>
      <c r="E41" s="8"/>
      <c r="F41" s="8"/>
      <c r="G41" s="8"/>
      <c r="H41" s="8"/>
      <c r="I41" s="13">
        <f>SUM(I43:I53)</f>
        <v>378555</v>
      </c>
    </row>
    <row r="42" spans="1:9">
      <c r="A42" s="54" t="s">
        <v>17</v>
      </c>
      <c r="B42" s="55"/>
      <c r="C42" s="55"/>
      <c r="D42" s="55"/>
      <c r="E42" s="55"/>
      <c r="F42" s="56"/>
      <c r="G42" s="51" t="s">
        <v>82</v>
      </c>
      <c r="H42" s="52"/>
      <c r="I42" s="18" t="s">
        <v>83</v>
      </c>
    </row>
    <row r="43" spans="1:9">
      <c r="A43" s="48" t="s">
        <v>20</v>
      </c>
      <c r="B43" s="49"/>
      <c r="C43" s="49"/>
      <c r="D43" s="49"/>
      <c r="E43" s="49"/>
      <c r="F43" s="50"/>
      <c r="G43" s="51" t="s">
        <v>100</v>
      </c>
      <c r="H43" s="53"/>
      <c r="I43" s="19"/>
    </row>
    <row r="44" spans="1:9">
      <c r="A44" s="48" t="s">
        <v>21</v>
      </c>
      <c r="B44" s="49"/>
      <c r="C44" s="49"/>
      <c r="D44" s="49"/>
      <c r="E44" s="49"/>
      <c r="F44" s="50"/>
      <c r="G44" s="51" t="s">
        <v>100</v>
      </c>
      <c r="H44" s="53"/>
      <c r="I44" s="19">
        <v>1416</v>
      </c>
    </row>
    <row r="45" spans="1:9">
      <c r="A45" s="48" t="s">
        <v>22</v>
      </c>
      <c r="B45" s="49"/>
      <c r="C45" s="49"/>
      <c r="D45" s="49"/>
      <c r="E45" s="49"/>
      <c r="F45" s="50"/>
      <c r="G45" s="51" t="s">
        <v>100</v>
      </c>
      <c r="H45" s="53"/>
      <c r="I45" s="19"/>
    </row>
    <row r="46" spans="1:9">
      <c r="A46" s="48" t="s">
        <v>23</v>
      </c>
      <c r="B46" s="49"/>
      <c r="C46" s="49"/>
      <c r="D46" s="49"/>
      <c r="E46" s="49"/>
      <c r="F46" s="50"/>
      <c r="G46" s="51" t="s">
        <v>100</v>
      </c>
      <c r="H46" s="53"/>
      <c r="I46" s="19"/>
    </row>
    <row r="47" spans="1:9">
      <c r="A47" s="48" t="s">
        <v>26</v>
      </c>
      <c r="B47" s="49"/>
      <c r="C47" s="49"/>
      <c r="D47" s="49"/>
      <c r="E47" s="49"/>
      <c r="F47" s="50"/>
      <c r="G47" s="51" t="s">
        <v>100</v>
      </c>
      <c r="H47" s="53"/>
      <c r="I47" s="19"/>
    </row>
    <row r="48" spans="1:9">
      <c r="A48" s="48" t="s">
        <v>24</v>
      </c>
      <c r="B48" s="49"/>
      <c r="C48" s="49"/>
      <c r="D48" s="49"/>
      <c r="E48" s="49"/>
      <c r="F48" s="50"/>
      <c r="G48" s="51" t="s">
        <v>100</v>
      </c>
      <c r="H48" s="53"/>
      <c r="I48" s="19"/>
    </row>
    <row r="49" spans="1:9">
      <c r="A49" s="48" t="s">
        <v>25</v>
      </c>
      <c r="B49" s="49"/>
      <c r="C49" s="49"/>
      <c r="D49" s="49"/>
      <c r="E49" s="49"/>
      <c r="F49" s="50"/>
      <c r="G49" s="51" t="s">
        <v>100</v>
      </c>
      <c r="H49" s="53"/>
      <c r="I49" s="19">
        <f>378555-I44-I51-I52-I53</f>
        <v>331035</v>
      </c>
    </row>
    <row r="50" spans="1:9">
      <c r="A50" s="48" t="s">
        <v>27</v>
      </c>
      <c r="B50" s="49"/>
      <c r="C50" s="49"/>
      <c r="D50" s="49"/>
      <c r="E50" s="49"/>
      <c r="F50" s="50"/>
      <c r="G50" s="51" t="s">
        <v>100</v>
      </c>
      <c r="H50" s="53"/>
      <c r="I50" s="19"/>
    </row>
    <row r="51" spans="1:9">
      <c r="A51" s="48" t="s">
        <v>28</v>
      </c>
      <c r="B51" s="49"/>
      <c r="C51" s="49"/>
      <c r="D51" s="49"/>
      <c r="E51" s="49"/>
      <c r="F51" s="50"/>
      <c r="G51" s="51" t="s">
        <v>100</v>
      </c>
      <c r="H51" s="53"/>
      <c r="I51" s="19">
        <v>840</v>
      </c>
    </row>
    <row r="52" spans="1:9">
      <c r="A52" s="48" t="s">
        <v>29</v>
      </c>
      <c r="B52" s="49"/>
      <c r="C52" s="49"/>
      <c r="D52" s="49"/>
      <c r="E52" s="49"/>
      <c r="F52" s="50"/>
      <c r="G52" s="51" t="s">
        <v>100</v>
      </c>
      <c r="H52" s="53"/>
      <c r="I52" s="19">
        <f>5100+13887</f>
        <v>18987</v>
      </c>
    </row>
    <row r="53" spans="1:9">
      <c r="A53" s="48" t="s">
        <v>30</v>
      </c>
      <c r="B53" s="49"/>
      <c r="C53" s="49"/>
      <c r="D53" s="49"/>
      <c r="E53" s="49"/>
      <c r="F53" s="50"/>
      <c r="G53" s="51" t="s">
        <v>100</v>
      </c>
      <c r="H53" s="53"/>
      <c r="I53" s="19">
        <v>26277</v>
      </c>
    </row>
    <row r="54" spans="1:9">
      <c r="A54" s="20"/>
      <c r="B54" s="20"/>
      <c r="C54" s="20"/>
      <c r="D54" s="20"/>
      <c r="E54" s="20"/>
      <c r="F54" s="20"/>
      <c r="G54" s="30"/>
      <c r="H54" s="30"/>
      <c r="I54" s="21"/>
    </row>
    <row r="55" spans="1:9">
      <c r="A55" s="8" t="s">
        <v>59</v>
      </c>
      <c r="B55" s="8"/>
      <c r="C55" s="8"/>
      <c r="D55" s="8"/>
      <c r="E55" s="8"/>
      <c r="F55" s="8"/>
      <c r="G55" s="8"/>
      <c r="H55" s="8"/>
      <c r="I55" s="13">
        <f>SUM(I57:I69)+99000</f>
        <v>375814.03</v>
      </c>
    </row>
    <row r="56" spans="1:9">
      <c r="A56" s="54" t="s">
        <v>17</v>
      </c>
      <c r="B56" s="55"/>
      <c r="C56" s="55"/>
      <c r="D56" s="55"/>
      <c r="E56" s="55"/>
      <c r="F56" s="56"/>
      <c r="G56" s="51" t="s">
        <v>82</v>
      </c>
      <c r="H56" s="52"/>
      <c r="I56" s="18" t="s">
        <v>83</v>
      </c>
    </row>
    <row r="57" spans="1:9">
      <c r="A57" s="45" t="s">
        <v>31</v>
      </c>
      <c r="B57" s="46"/>
      <c r="C57" s="46"/>
      <c r="D57" s="46"/>
      <c r="E57" s="46"/>
      <c r="F57" s="47"/>
      <c r="G57" s="51" t="s">
        <v>100</v>
      </c>
      <c r="H57" s="53"/>
      <c r="I57" s="19">
        <v>4516.3999999999996</v>
      </c>
    </row>
    <row r="58" spans="1:9">
      <c r="A58" s="45" t="s">
        <v>32</v>
      </c>
      <c r="B58" s="46"/>
      <c r="C58" s="46"/>
      <c r="D58" s="46"/>
      <c r="E58" s="46"/>
      <c r="F58" s="47"/>
      <c r="G58" s="51" t="s">
        <v>100</v>
      </c>
      <c r="H58" s="53"/>
      <c r="I58" s="19">
        <v>7062</v>
      </c>
    </row>
    <row r="59" spans="1:9" ht="28.5" customHeight="1">
      <c r="A59" s="42" t="s">
        <v>33</v>
      </c>
      <c r="B59" s="43"/>
      <c r="C59" s="43"/>
      <c r="D59" s="43"/>
      <c r="E59" s="43"/>
      <c r="F59" s="44"/>
      <c r="G59" s="51" t="s">
        <v>100</v>
      </c>
      <c r="H59" s="53"/>
      <c r="I59" s="19">
        <v>91313</v>
      </c>
    </row>
    <row r="60" spans="1:9">
      <c r="A60" s="42" t="s">
        <v>37</v>
      </c>
      <c r="B60" s="43"/>
      <c r="C60" s="43"/>
      <c r="D60" s="43"/>
      <c r="E60" s="43"/>
      <c r="F60" s="44"/>
      <c r="G60" s="51" t="s">
        <v>100</v>
      </c>
      <c r="H60" s="53"/>
      <c r="I60" s="19">
        <v>164.23</v>
      </c>
    </row>
    <row r="61" spans="1:9" ht="27" customHeight="1">
      <c r="A61" s="42" t="s">
        <v>38</v>
      </c>
      <c r="B61" s="43"/>
      <c r="C61" s="43"/>
      <c r="D61" s="43"/>
      <c r="E61" s="43"/>
      <c r="F61" s="44"/>
      <c r="G61" s="51" t="s">
        <v>100</v>
      </c>
      <c r="H61" s="53"/>
      <c r="I61" s="19">
        <v>12728</v>
      </c>
    </row>
    <row r="62" spans="1:9" ht="33" customHeight="1">
      <c r="A62" s="42" t="s">
        <v>39</v>
      </c>
      <c r="B62" s="43"/>
      <c r="C62" s="43"/>
      <c r="D62" s="43"/>
      <c r="E62" s="43"/>
      <c r="F62" s="44"/>
      <c r="G62" s="51" t="s">
        <v>100</v>
      </c>
      <c r="H62" s="53"/>
      <c r="I62" s="19">
        <v>7062</v>
      </c>
    </row>
    <row r="63" spans="1:9" ht="30" customHeight="1">
      <c r="A63" s="42" t="s">
        <v>40</v>
      </c>
      <c r="B63" s="43"/>
      <c r="C63" s="43"/>
      <c r="D63" s="43"/>
      <c r="E63" s="43"/>
      <c r="F63" s="44"/>
      <c r="G63" s="51" t="s">
        <v>100</v>
      </c>
      <c r="H63" s="53"/>
      <c r="I63" s="19">
        <v>39334</v>
      </c>
    </row>
    <row r="64" spans="1:9" ht="29.25" customHeight="1">
      <c r="A64" s="42" t="s">
        <v>41</v>
      </c>
      <c r="B64" s="43"/>
      <c r="C64" s="43"/>
      <c r="D64" s="43"/>
      <c r="E64" s="43"/>
      <c r="F64" s="44"/>
      <c r="G64" s="51" t="s">
        <v>100</v>
      </c>
      <c r="H64" s="53"/>
      <c r="I64" s="19">
        <f>9361.2+1313.9</f>
        <v>10675.1</v>
      </c>
    </row>
    <row r="65" spans="1:9">
      <c r="A65" s="45" t="s">
        <v>42</v>
      </c>
      <c r="B65" s="46"/>
      <c r="C65" s="46"/>
      <c r="D65" s="46"/>
      <c r="E65" s="46"/>
      <c r="F65" s="47"/>
      <c r="G65" s="51" t="s">
        <v>100</v>
      </c>
      <c r="H65" s="53"/>
      <c r="I65" s="19">
        <v>59288</v>
      </c>
    </row>
    <row r="66" spans="1:9">
      <c r="A66" s="66" t="s">
        <v>43</v>
      </c>
      <c r="B66" s="67"/>
      <c r="C66" s="67"/>
      <c r="D66" s="67"/>
      <c r="E66" s="67"/>
      <c r="F66" s="68"/>
      <c r="G66" s="51" t="s">
        <v>100</v>
      </c>
      <c r="H66" s="53"/>
      <c r="I66" s="19">
        <v>12564</v>
      </c>
    </row>
    <row r="67" spans="1:9">
      <c r="A67" s="42" t="s">
        <v>97</v>
      </c>
      <c r="B67" s="43"/>
      <c r="C67" s="43"/>
      <c r="D67" s="43"/>
      <c r="E67" s="43"/>
      <c r="F67" s="44"/>
      <c r="G67" s="51" t="s">
        <v>100</v>
      </c>
      <c r="H67" s="53"/>
      <c r="I67" s="19">
        <v>4844.8</v>
      </c>
    </row>
    <row r="68" spans="1:9">
      <c r="A68" s="42" t="s">
        <v>99</v>
      </c>
      <c r="B68" s="43"/>
      <c r="C68" s="43"/>
      <c r="D68" s="43"/>
      <c r="E68" s="43"/>
      <c r="F68" s="44"/>
      <c r="G68" s="51" t="s">
        <v>100</v>
      </c>
      <c r="H68" s="53"/>
      <c r="I68" s="19">
        <v>5994.5</v>
      </c>
    </row>
    <row r="69" spans="1:9">
      <c r="A69" s="42" t="s">
        <v>98</v>
      </c>
      <c r="B69" s="43"/>
      <c r="C69" s="43"/>
      <c r="D69" s="43"/>
      <c r="E69" s="43"/>
      <c r="F69" s="44"/>
      <c r="G69" s="51" t="s">
        <v>100</v>
      </c>
      <c r="H69" s="53"/>
      <c r="I69" s="19">
        <v>21268</v>
      </c>
    </row>
    <row r="70" spans="1:9">
      <c r="A70" s="48"/>
      <c r="B70" s="49"/>
      <c r="C70" s="49"/>
      <c r="D70" s="49"/>
      <c r="E70" s="49"/>
      <c r="F70" s="49"/>
      <c r="G70" s="25"/>
      <c r="H70" s="25"/>
      <c r="I70" s="29"/>
    </row>
    <row r="71" spans="1:9">
      <c r="A71" s="27" t="s">
        <v>44</v>
      </c>
      <c r="B71" s="25"/>
      <c r="C71" s="25"/>
      <c r="D71" s="25"/>
      <c r="E71" s="25"/>
      <c r="F71" s="25"/>
      <c r="G71" s="25"/>
      <c r="H71" s="25"/>
      <c r="I71" s="29"/>
    </row>
    <row r="72" spans="1:9">
      <c r="A72" s="54" t="s">
        <v>17</v>
      </c>
      <c r="B72" s="55"/>
      <c r="C72" s="55"/>
      <c r="D72" s="55"/>
      <c r="E72" s="55"/>
      <c r="F72" s="56"/>
      <c r="G72" s="51" t="s">
        <v>82</v>
      </c>
      <c r="H72" s="53"/>
      <c r="I72" s="18" t="s">
        <v>83</v>
      </c>
    </row>
    <row r="73" spans="1:9">
      <c r="A73" s="45" t="s">
        <v>45</v>
      </c>
      <c r="B73" s="46"/>
      <c r="C73" s="46"/>
      <c r="D73" s="46"/>
      <c r="E73" s="46"/>
      <c r="F73" s="47"/>
      <c r="G73" s="48"/>
      <c r="H73" s="50"/>
      <c r="I73" s="19">
        <v>15923</v>
      </c>
    </row>
    <row r="74" spans="1:9">
      <c r="A74" s="27"/>
      <c r="B74" s="25"/>
      <c r="C74" s="25"/>
      <c r="D74" s="25"/>
      <c r="E74" s="25"/>
      <c r="F74" s="25"/>
      <c r="G74" s="25"/>
      <c r="H74" s="25"/>
      <c r="I74" s="29"/>
    </row>
    <row r="75" spans="1:9">
      <c r="A75" s="8" t="s">
        <v>46</v>
      </c>
      <c r="B75" s="8"/>
      <c r="C75" s="8"/>
      <c r="D75" s="8"/>
      <c r="E75" s="8"/>
      <c r="F75" s="8"/>
      <c r="G75" s="8"/>
      <c r="H75" s="8"/>
      <c r="I75" s="14"/>
    </row>
    <row r="76" spans="1:9">
      <c r="A76" s="1"/>
      <c r="B76" s="1"/>
      <c r="C76" s="1"/>
      <c r="D76" s="1"/>
      <c r="E76" s="1"/>
      <c r="F76" s="1"/>
      <c r="G76" s="1"/>
      <c r="H76" s="1"/>
      <c r="I76" s="9"/>
    </row>
    <row r="77" spans="1:9">
      <c r="A77" s="1" t="s">
        <v>84</v>
      </c>
      <c r="B77" s="1"/>
      <c r="C77" s="1"/>
      <c r="D77" s="1"/>
      <c r="E77" s="1"/>
      <c r="F77" s="1"/>
      <c r="G77" s="1"/>
      <c r="H77" s="1"/>
      <c r="I77" s="13">
        <v>0</v>
      </c>
    </row>
    <row r="78" spans="1:9">
      <c r="A78" s="1" t="s">
        <v>85</v>
      </c>
      <c r="B78" s="1"/>
      <c r="C78" s="1"/>
      <c r="D78" s="1"/>
      <c r="E78" s="1"/>
      <c r="F78" s="1"/>
      <c r="G78" s="1"/>
      <c r="H78" s="1"/>
      <c r="I78" s="13">
        <v>0</v>
      </c>
    </row>
    <row r="79" spans="1:9">
      <c r="A79" s="1" t="s">
        <v>86</v>
      </c>
      <c r="B79" s="1"/>
      <c r="C79" s="1"/>
      <c r="D79" s="1"/>
      <c r="E79" s="1"/>
      <c r="F79" s="1"/>
      <c r="G79" s="1"/>
      <c r="H79" s="1"/>
      <c r="I79" s="13">
        <v>0</v>
      </c>
    </row>
    <row r="80" spans="1:9">
      <c r="A80" s="1" t="s">
        <v>87</v>
      </c>
      <c r="B80" s="1"/>
      <c r="C80" s="1"/>
      <c r="D80" s="1"/>
      <c r="E80" s="1"/>
      <c r="F80" s="1"/>
      <c r="G80" s="1"/>
      <c r="H80" s="1"/>
      <c r="I80" s="13">
        <v>0</v>
      </c>
    </row>
    <row r="81" spans="1:9">
      <c r="A81" s="1"/>
      <c r="B81" s="1"/>
      <c r="C81" s="1"/>
      <c r="D81" s="1"/>
      <c r="E81" s="1"/>
      <c r="F81" s="1"/>
      <c r="G81" s="1"/>
      <c r="H81" s="1"/>
      <c r="I81" s="14"/>
    </row>
    <row r="82" spans="1:9">
      <c r="A82" s="1" t="s">
        <v>88</v>
      </c>
      <c r="B82" s="1"/>
      <c r="C82" s="1"/>
      <c r="D82" s="1"/>
      <c r="E82" s="1"/>
      <c r="F82" s="1"/>
      <c r="G82" s="1"/>
      <c r="H82" s="1"/>
      <c r="I82" s="14"/>
    </row>
    <row r="83" spans="1:9">
      <c r="A83" s="1"/>
      <c r="B83" s="1"/>
      <c r="C83" s="1"/>
      <c r="D83" s="1"/>
      <c r="E83" s="1"/>
      <c r="F83" s="1"/>
      <c r="G83" s="1"/>
      <c r="H83" s="1"/>
      <c r="I83" s="14"/>
    </row>
    <row r="84" spans="1:9">
      <c r="A84" s="1" t="s">
        <v>89</v>
      </c>
      <c r="B84" s="1"/>
      <c r="C84" s="1"/>
      <c r="D84" s="1"/>
      <c r="E84" s="1"/>
      <c r="F84" s="1"/>
      <c r="G84" s="1"/>
      <c r="H84" s="1"/>
      <c r="I84" s="13">
        <v>0</v>
      </c>
    </row>
    <row r="85" spans="1:9">
      <c r="A85" s="1" t="s">
        <v>53</v>
      </c>
      <c r="B85" s="1"/>
      <c r="C85" s="1"/>
      <c r="D85" s="1"/>
      <c r="E85" s="1"/>
      <c r="F85" s="1"/>
      <c r="G85" s="1"/>
      <c r="H85" s="1"/>
      <c r="I85" s="13">
        <v>0</v>
      </c>
    </row>
    <row r="86" spans="1:9">
      <c r="A86" s="1" t="s">
        <v>90</v>
      </c>
      <c r="B86" s="1"/>
      <c r="C86" s="1"/>
      <c r="D86" s="1"/>
      <c r="E86" s="1"/>
      <c r="F86" s="1"/>
      <c r="G86" s="1"/>
      <c r="H86" s="1"/>
      <c r="I86" s="13">
        <f>I14</f>
        <v>357384.7</v>
      </c>
    </row>
    <row r="87" spans="1:9">
      <c r="A87" s="1" t="s">
        <v>91</v>
      </c>
      <c r="B87" s="1"/>
      <c r="C87" s="1"/>
      <c r="D87" s="1"/>
      <c r="E87" s="1"/>
      <c r="F87" s="1"/>
      <c r="G87" s="1"/>
      <c r="H87" s="1"/>
      <c r="I87" s="13">
        <v>0</v>
      </c>
    </row>
    <row r="88" spans="1:9">
      <c r="A88" s="1" t="s">
        <v>57</v>
      </c>
      <c r="B88" s="1"/>
      <c r="C88" s="1"/>
      <c r="D88" s="1"/>
      <c r="E88" s="1"/>
      <c r="F88" s="1"/>
      <c r="G88" s="1"/>
      <c r="H88" s="1"/>
      <c r="I88" s="13">
        <v>0</v>
      </c>
    </row>
    <row r="89" spans="1:9">
      <c r="A89" s="1" t="s">
        <v>92</v>
      </c>
      <c r="B89" s="1"/>
      <c r="C89" s="1"/>
      <c r="D89" s="1"/>
      <c r="E89" s="1"/>
      <c r="F89" s="1"/>
      <c r="G89" s="1"/>
      <c r="H89" s="1"/>
      <c r="I89" s="13">
        <f>I36</f>
        <v>378811</v>
      </c>
    </row>
    <row r="90" spans="1:9">
      <c r="A90" s="1"/>
      <c r="B90" s="1"/>
      <c r="C90" s="1"/>
      <c r="D90" s="1"/>
      <c r="E90" s="1"/>
      <c r="F90" s="1"/>
      <c r="G90" s="1"/>
      <c r="H90" s="1"/>
      <c r="I90" s="14"/>
    </row>
    <row r="91" spans="1:9">
      <c r="A91" s="1" t="s">
        <v>58</v>
      </c>
      <c r="B91" s="1"/>
      <c r="C91" s="1"/>
      <c r="D91" s="1"/>
      <c r="E91" s="1"/>
      <c r="F91" s="1"/>
      <c r="G91" s="1"/>
      <c r="H91" s="1"/>
      <c r="I91" s="14"/>
    </row>
    <row r="92" spans="1:9">
      <c r="A92" s="1"/>
      <c r="B92" s="1"/>
      <c r="C92" s="1"/>
      <c r="D92" s="1"/>
      <c r="E92" s="1"/>
      <c r="F92" s="1"/>
      <c r="G92" s="1"/>
      <c r="H92" s="1"/>
      <c r="I92" s="14"/>
    </row>
    <row r="93" spans="1:9">
      <c r="A93" s="1" t="s">
        <v>84</v>
      </c>
      <c r="B93" s="1"/>
      <c r="C93" s="1"/>
      <c r="D93" s="1"/>
      <c r="E93" s="1"/>
      <c r="F93" s="1"/>
      <c r="G93" s="1"/>
      <c r="H93" s="1"/>
      <c r="I93" s="13">
        <v>0</v>
      </c>
    </row>
    <row r="94" spans="1:9">
      <c r="A94" s="1" t="s">
        <v>85</v>
      </c>
      <c r="B94" s="1"/>
      <c r="C94" s="1"/>
      <c r="D94" s="1"/>
      <c r="E94" s="1"/>
      <c r="F94" s="1"/>
      <c r="G94" s="1"/>
      <c r="H94" s="1"/>
      <c r="I94" s="13">
        <v>0</v>
      </c>
    </row>
    <row r="95" spans="1:9">
      <c r="A95" s="1" t="s">
        <v>86</v>
      </c>
      <c r="B95" s="1"/>
      <c r="C95" s="1"/>
      <c r="D95" s="1"/>
      <c r="E95" s="1"/>
      <c r="F95" s="1"/>
      <c r="G95" s="1"/>
      <c r="H95" s="1"/>
      <c r="I95" s="13">
        <v>0</v>
      </c>
    </row>
    <row r="96" spans="1:9">
      <c r="A96" s="1" t="s">
        <v>87</v>
      </c>
      <c r="B96" s="1"/>
      <c r="C96" s="1"/>
      <c r="D96" s="1"/>
      <c r="E96" s="1"/>
      <c r="F96" s="1"/>
      <c r="G96" s="1"/>
      <c r="H96" s="1"/>
      <c r="I96" s="13">
        <v>0</v>
      </c>
    </row>
    <row r="97" spans="1:9">
      <c r="A97" s="1"/>
      <c r="B97" s="1"/>
      <c r="C97" s="1"/>
      <c r="D97" s="1"/>
      <c r="E97" s="1"/>
      <c r="F97" s="1"/>
      <c r="G97" s="1"/>
      <c r="H97" s="1"/>
      <c r="I97" s="14"/>
    </row>
    <row r="98" spans="1:9">
      <c r="A98" s="1" t="s">
        <v>96</v>
      </c>
      <c r="B98" s="1"/>
      <c r="C98" s="1"/>
      <c r="D98" s="1"/>
      <c r="E98" s="1"/>
      <c r="F98" s="1"/>
      <c r="G98" s="1"/>
      <c r="H98" s="1"/>
      <c r="I98" s="13"/>
    </row>
    <row r="99" spans="1:9">
      <c r="A99" s="1" t="s">
        <v>94</v>
      </c>
      <c r="B99" s="1"/>
      <c r="C99" s="1"/>
      <c r="D99" s="1"/>
      <c r="E99" s="1"/>
      <c r="F99" s="1"/>
      <c r="G99" s="1"/>
      <c r="H99" s="1"/>
      <c r="I99" s="13">
        <v>0</v>
      </c>
    </row>
    <row r="100" spans="1:9">
      <c r="A100" s="1" t="s">
        <v>95</v>
      </c>
      <c r="B100" s="1"/>
      <c r="C100" s="1"/>
      <c r="D100" s="1"/>
      <c r="E100" s="1"/>
      <c r="F100" s="1"/>
      <c r="G100" s="1"/>
      <c r="H100" s="1"/>
      <c r="I100" s="13">
        <v>0</v>
      </c>
    </row>
    <row r="101" spans="1:9">
      <c r="A101" s="1" t="s">
        <v>60</v>
      </c>
      <c r="B101" s="1"/>
      <c r="C101" s="1"/>
      <c r="D101" s="1"/>
      <c r="E101" s="1"/>
      <c r="F101" s="1"/>
      <c r="G101" s="1"/>
      <c r="H101" s="1"/>
      <c r="I101" s="13">
        <v>35613.26</v>
      </c>
    </row>
  </sheetData>
  <mergeCells count="63">
    <mergeCell ref="A73:F73"/>
    <mergeCell ref="G73:H73"/>
    <mergeCell ref="A63:F63"/>
    <mergeCell ref="G63:H63"/>
    <mergeCell ref="A64:F64"/>
    <mergeCell ref="G64:H64"/>
    <mergeCell ref="A65:F65"/>
    <mergeCell ref="G65:H65"/>
    <mergeCell ref="A66:F66"/>
    <mergeCell ref="G66:H66"/>
    <mergeCell ref="A70:F70"/>
    <mergeCell ref="A72:F72"/>
    <mergeCell ref="G72:H72"/>
    <mergeCell ref="G67:H67"/>
    <mergeCell ref="A67:F67"/>
    <mergeCell ref="A68:F68"/>
    <mergeCell ref="A59:F59"/>
    <mergeCell ref="G59:H59"/>
    <mergeCell ref="A60:F60"/>
    <mergeCell ref="G60:H60"/>
    <mergeCell ref="A61:F61"/>
    <mergeCell ref="G61:H61"/>
    <mergeCell ref="A69:F69"/>
    <mergeCell ref="G68:H68"/>
    <mergeCell ref="G69:H69"/>
    <mergeCell ref="A62:F62"/>
    <mergeCell ref="G62:H62"/>
    <mergeCell ref="A56:F56"/>
    <mergeCell ref="G56:H56"/>
    <mergeCell ref="A57:F57"/>
    <mergeCell ref="G57:H57"/>
    <mergeCell ref="A58:F58"/>
    <mergeCell ref="G58:H58"/>
    <mergeCell ref="A51:F51"/>
    <mergeCell ref="G51:H51"/>
    <mergeCell ref="A52:F52"/>
    <mergeCell ref="G52:H52"/>
    <mergeCell ref="A53:F53"/>
    <mergeCell ref="G53:H53"/>
    <mergeCell ref="G48:H48"/>
    <mergeCell ref="A49:F49"/>
    <mergeCell ref="G49:H49"/>
    <mergeCell ref="A50:F50"/>
    <mergeCell ref="G50:H50"/>
    <mergeCell ref="A48:F48"/>
    <mergeCell ref="A1:I1"/>
    <mergeCell ref="A2:I2"/>
    <mergeCell ref="A3:I3"/>
    <mergeCell ref="B5:C5"/>
    <mergeCell ref="A38:I39"/>
    <mergeCell ref="A28:C28"/>
    <mergeCell ref="A42:F42"/>
    <mergeCell ref="G42:H42"/>
    <mergeCell ref="A43:F43"/>
    <mergeCell ref="G43:H43"/>
    <mergeCell ref="A44:F44"/>
    <mergeCell ref="G44:H44"/>
    <mergeCell ref="A45:F45"/>
    <mergeCell ref="G45:H45"/>
    <mergeCell ref="A46:F46"/>
    <mergeCell ref="G46:H46"/>
    <mergeCell ref="A47:F47"/>
    <mergeCell ref="G47:H47"/>
  </mergeCells>
  <pageMargins left="0.70866141732283472" right="0.70866141732283472" top="0.74803149606299213" bottom="0.74803149606299213" header="0.31496062992125984" footer="0.31496062992125984"/>
  <pageSetup paperSize="9" scale="95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101"/>
  <sheetViews>
    <sheetView topLeftCell="A30" zoomScale="70" zoomScaleNormal="70" workbookViewId="0">
      <selection activeCell="I56" sqref="I56"/>
    </sheetView>
  </sheetViews>
  <sheetFormatPr defaultRowHeight="15"/>
  <cols>
    <col min="8" max="8" width="11.140625" customWidth="1"/>
    <col min="9" max="9" width="10.7109375" bestFit="1" customWidth="1"/>
  </cols>
  <sheetData>
    <row r="1" spans="1:9">
      <c r="A1" s="57" t="s">
        <v>0</v>
      </c>
      <c r="B1" s="57"/>
      <c r="C1" s="57"/>
      <c r="D1" s="57"/>
      <c r="E1" s="57"/>
      <c r="F1" s="57"/>
      <c r="G1" s="57"/>
      <c r="H1" s="57"/>
      <c r="I1" s="57"/>
    </row>
    <row r="2" spans="1:9">
      <c r="A2" s="57" t="s">
        <v>1</v>
      </c>
      <c r="B2" s="57"/>
      <c r="C2" s="57"/>
      <c r="D2" s="57"/>
      <c r="E2" s="57"/>
      <c r="F2" s="57"/>
      <c r="G2" s="57"/>
      <c r="H2" s="57"/>
      <c r="I2" s="57"/>
    </row>
    <row r="3" spans="1:9">
      <c r="A3" s="57" t="s">
        <v>104</v>
      </c>
      <c r="B3" s="57"/>
      <c r="C3" s="57"/>
      <c r="D3" s="57"/>
      <c r="E3" s="57"/>
      <c r="F3" s="57"/>
      <c r="G3" s="57"/>
      <c r="H3" s="57"/>
      <c r="I3" s="57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 t="s">
        <v>2</v>
      </c>
      <c r="B5" s="57" t="s">
        <v>69</v>
      </c>
      <c r="C5" s="57"/>
      <c r="D5" s="6" t="s">
        <v>70</v>
      </c>
      <c r="E5" s="6">
        <v>14</v>
      </c>
      <c r="F5" s="1"/>
      <c r="G5" s="1"/>
      <c r="H5" s="1"/>
      <c r="I5" s="1"/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7" spans="1:9" ht="15.75" thickBot="1">
      <c r="A7" s="3" t="s">
        <v>5</v>
      </c>
      <c r="B7" s="3"/>
      <c r="C7" s="3"/>
      <c r="D7" s="3"/>
      <c r="E7" s="3"/>
      <c r="F7" s="3"/>
      <c r="G7" s="3"/>
      <c r="H7" s="3"/>
      <c r="I7" s="3"/>
    </row>
    <row r="8" spans="1:9" ht="15.75" thickBot="1">
      <c r="A8" s="3" t="s">
        <v>71</v>
      </c>
      <c r="B8" s="3"/>
      <c r="C8" s="3"/>
      <c r="D8" s="3"/>
      <c r="E8" s="3"/>
      <c r="F8" s="3"/>
      <c r="G8" s="3"/>
      <c r="H8" s="3"/>
      <c r="I8" s="3"/>
    </row>
    <row r="9" spans="1:9">
      <c r="A9" s="1"/>
      <c r="B9" s="1"/>
      <c r="C9" s="1"/>
      <c r="D9" s="1"/>
      <c r="E9" s="1"/>
      <c r="F9" s="1"/>
      <c r="G9" s="1"/>
      <c r="H9" s="1"/>
      <c r="I9" s="1"/>
    </row>
    <row r="10" spans="1:9">
      <c r="A10" s="8" t="s">
        <v>7</v>
      </c>
      <c r="B10" s="8"/>
      <c r="C10" s="8"/>
      <c r="D10" s="8"/>
      <c r="E10" s="8"/>
      <c r="F10" s="8"/>
      <c r="G10" s="8" t="s">
        <v>72</v>
      </c>
      <c r="H10" s="16"/>
      <c r="I10" s="13">
        <v>0</v>
      </c>
    </row>
    <row r="11" spans="1:9">
      <c r="A11" s="8"/>
      <c r="B11" s="8"/>
      <c r="C11" s="8"/>
      <c r="D11" s="8"/>
      <c r="E11" s="8"/>
      <c r="F11" s="8"/>
      <c r="G11" s="8"/>
      <c r="H11" s="8"/>
      <c r="I11" s="13"/>
    </row>
    <row r="12" spans="1:9">
      <c r="A12" s="8" t="s">
        <v>73</v>
      </c>
      <c r="B12" s="8"/>
      <c r="C12" s="8"/>
      <c r="D12" s="8"/>
      <c r="E12" s="8"/>
      <c r="F12" s="8"/>
      <c r="G12" s="8"/>
      <c r="H12" s="8"/>
      <c r="I12" s="13">
        <v>0</v>
      </c>
    </row>
    <row r="13" spans="1:9">
      <c r="A13" s="8"/>
      <c r="B13" s="8"/>
      <c r="C13" s="8"/>
      <c r="D13" s="8"/>
      <c r="E13" s="8"/>
      <c r="F13" s="8"/>
      <c r="G13" s="8"/>
      <c r="H13" s="8"/>
      <c r="I13" s="13"/>
    </row>
    <row r="14" spans="1:9">
      <c r="A14" s="8" t="s">
        <v>74</v>
      </c>
      <c r="B14" s="8"/>
      <c r="C14" s="8"/>
      <c r="D14" s="8"/>
      <c r="E14" s="8"/>
      <c r="F14" s="8"/>
      <c r="G14" s="8"/>
      <c r="H14" s="8"/>
      <c r="I14" s="13">
        <v>600893</v>
      </c>
    </row>
    <row r="15" spans="1:9">
      <c r="A15" s="8"/>
      <c r="B15" s="8"/>
      <c r="C15" s="8"/>
      <c r="D15" s="8"/>
      <c r="E15" s="8"/>
      <c r="F15" s="8"/>
      <c r="G15" s="34" t="s">
        <v>127</v>
      </c>
      <c r="H15" s="34"/>
      <c r="I15" s="35">
        <f>I16+I28</f>
        <v>781617</v>
      </c>
    </row>
    <row r="16" spans="1:9">
      <c r="A16" s="8" t="s">
        <v>8</v>
      </c>
      <c r="B16" s="8"/>
      <c r="C16" s="8"/>
      <c r="D16" s="8"/>
      <c r="E16" s="8"/>
      <c r="F16" s="8"/>
      <c r="G16" s="8"/>
      <c r="H16" s="8"/>
      <c r="I16" s="13">
        <v>701776</v>
      </c>
    </row>
    <row r="17" spans="1:9">
      <c r="A17" s="8"/>
      <c r="B17" s="8"/>
      <c r="C17" s="8"/>
      <c r="D17" s="8"/>
      <c r="E17" s="8"/>
      <c r="F17" s="8"/>
      <c r="G17" s="8"/>
      <c r="H17" s="8"/>
      <c r="I17" s="14"/>
    </row>
    <row r="18" spans="1:9">
      <c r="A18" s="17" t="s">
        <v>9</v>
      </c>
      <c r="B18" s="8" t="s">
        <v>75</v>
      </c>
      <c r="C18" s="8"/>
      <c r="D18" s="8"/>
      <c r="E18" s="8"/>
      <c r="F18" s="8"/>
      <c r="G18" s="8"/>
      <c r="H18" s="8"/>
      <c r="I18" s="13">
        <v>308223.12</v>
      </c>
    </row>
    <row r="19" spans="1:9">
      <c r="A19" s="17" t="s">
        <v>9</v>
      </c>
      <c r="B19" s="8" t="s">
        <v>34</v>
      </c>
      <c r="C19" s="8"/>
      <c r="D19" s="8"/>
      <c r="E19" s="8"/>
      <c r="F19" s="8"/>
      <c r="G19" s="8"/>
      <c r="H19" s="8"/>
      <c r="I19" s="13">
        <v>384861.24</v>
      </c>
    </row>
    <row r="20" spans="1:9">
      <c r="A20" s="17" t="s">
        <v>9</v>
      </c>
      <c r="B20" s="8" t="s">
        <v>76</v>
      </c>
      <c r="C20" s="8"/>
      <c r="D20" s="8"/>
      <c r="E20" s="8"/>
      <c r="F20" s="8"/>
      <c r="G20" s="8"/>
      <c r="H20" s="8"/>
      <c r="I20" s="13">
        <v>8691.5300000000007</v>
      </c>
    </row>
    <row r="21" spans="1:9">
      <c r="A21" s="8"/>
      <c r="B21" s="8"/>
      <c r="C21" s="8"/>
      <c r="D21" s="8"/>
      <c r="E21" s="8"/>
      <c r="F21" s="8"/>
      <c r="G21" s="34" t="s">
        <v>116</v>
      </c>
      <c r="H21" s="34"/>
      <c r="I21" s="35">
        <f>I22+I28</f>
        <v>688587</v>
      </c>
    </row>
    <row r="22" spans="1:9">
      <c r="A22" s="8" t="s">
        <v>77</v>
      </c>
      <c r="B22" s="8"/>
      <c r="C22" s="8"/>
      <c r="D22" s="8"/>
      <c r="E22" s="8"/>
      <c r="F22" s="8"/>
      <c r="G22" s="8"/>
      <c r="H22" s="8"/>
      <c r="I22" s="13">
        <v>608746</v>
      </c>
    </row>
    <row r="23" spans="1:9">
      <c r="A23" s="8"/>
      <c r="B23" s="8"/>
      <c r="C23" s="8"/>
      <c r="D23" s="8"/>
      <c r="E23" s="8"/>
      <c r="F23" s="8"/>
      <c r="G23" s="8"/>
      <c r="H23" s="8"/>
      <c r="I23" s="14"/>
    </row>
    <row r="24" spans="1:9">
      <c r="A24" s="17" t="s">
        <v>9</v>
      </c>
      <c r="B24" s="8" t="s">
        <v>78</v>
      </c>
      <c r="C24" s="8"/>
      <c r="D24" s="8"/>
      <c r="E24" s="8"/>
      <c r="F24" s="8"/>
      <c r="G24" s="8"/>
      <c r="H24" s="8"/>
      <c r="I24" s="13">
        <v>608746</v>
      </c>
    </row>
    <row r="25" spans="1:9">
      <c r="A25" s="17" t="s">
        <v>9</v>
      </c>
      <c r="B25" s="8" t="s">
        <v>79</v>
      </c>
      <c r="C25" s="8"/>
      <c r="D25" s="8"/>
      <c r="E25" s="8"/>
      <c r="F25" s="8"/>
      <c r="G25" s="8"/>
      <c r="H25" s="8"/>
      <c r="I25" s="13">
        <v>0</v>
      </c>
    </row>
    <row r="26" spans="1:9">
      <c r="A26" s="17" t="s">
        <v>9</v>
      </c>
      <c r="B26" s="8" t="s">
        <v>80</v>
      </c>
      <c r="C26" s="8"/>
      <c r="D26" s="8"/>
      <c r="E26" s="8"/>
      <c r="F26" s="8"/>
      <c r="G26" s="8"/>
      <c r="H26" s="8"/>
      <c r="I26" s="13">
        <v>0</v>
      </c>
    </row>
    <row r="27" spans="1:9">
      <c r="A27" s="8"/>
      <c r="B27" s="8"/>
      <c r="C27" s="8"/>
      <c r="D27" s="8"/>
      <c r="E27" s="8"/>
      <c r="F27" s="8"/>
      <c r="G27" s="8"/>
      <c r="H27" s="8"/>
      <c r="I27" s="14"/>
    </row>
    <row r="28" spans="1:9">
      <c r="A28" s="64" t="s">
        <v>107</v>
      </c>
      <c r="B28" s="65"/>
      <c r="C28" s="65"/>
      <c r="D28" s="8" t="s">
        <v>108</v>
      </c>
      <c r="E28" s="8"/>
      <c r="F28" s="8"/>
      <c r="G28" s="8"/>
      <c r="H28" s="8"/>
      <c r="I28" s="16">
        <v>79841</v>
      </c>
    </row>
    <row r="29" spans="1:9">
      <c r="A29" s="8"/>
      <c r="B29" s="8"/>
      <c r="C29" s="8"/>
      <c r="D29" s="8"/>
      <c r="E29" s="8"/>
      <c r="F29" s="8"/>
      <c r="G29" s="8"/>
      <c r="H29" s="8"/>
      <c r="I29" s="14"/>
    </row>
    <row r="30" spans="1:9">
      <c r="A30" s="8" t="s">
        <v>81</v>
      </c>
      <c r="B30" s="8"/>
      <c r="C30" s="8"/>
      <c r="D30" s="8"/>
      <c r="E30" s="8"/>
      <c r="F30" s="8"/>
      <c r="G30" s="8"/>
      <c r="H30" s="8"/>
      <c r="I30" s="13">
        <v>0</v>
      </c>
    </row>
    <row r="31" spans="1:9">
      <c r="A31" s="8"/>
      <c r="B31" s="8"/>
      <c r="C31" s="8"/>
      <c r="D31" s="8"/>
      <c r="E31" s="8"/>
      <c r="F31" s="8"/>
      <c r="G31" s="8"/>
      <c r="H31" s="8"/>
      <c r="I31" s="14"/>
    </row>
    <row r="32" spans="1:9">
      <c r="A32" s="8" t="s">
        <v>11</v>
      </c>
      <c r="B32" s="8"/>
      <c r="C32" s="8"/>
      <c r="D32" s="8"/>
      <c r="E32" s="8"/>
      <c r="F32" s="8"/>
      <c r="G32" s="8"/>
      <c r="H32" s="8"/>
      <c r="I32" s="13">
        <v>0</v>
      </c>
    </row>
    <row r="33" spans="1:9">
      <c r="A33" s="8"/>
      <c r="B33" s="8"/>
      <c r="C33" s="8"/>
      <c r="D33" s="8"/>
      <c r="E33" s="8"/>
      <c r="F33" s="8"/>
      <c r="G33" s="8"/>
      <c r="H33" s="8"/>
      <c r="I33" s="13"/>
    </row>
    <row r="34" spans="1:9">
      <c r="A34" s="8" t="s">
        <v>12</v>
      </c>
      <c r="B34" s="8"/>
      <c r="C34" s="8"/>
      <c r="D34" s="8"/>
      <c r="E34" s="8"/>
      <c r="F34" s="8"/>
      <c r="G34" s="8"/>
      <c r="H34" s="8"/>
      <c r="I34" s="13">
        <v>0</v>
      </c>
    </row>
    <row r="35" spans="1:9">
      <c r="A35" s="8"/>
      <c r="B35" s="8"/>
      <c r="C35" s="8"/>
      <c r="D35" s="8"/>
      <c r="E35" s="8"/>
      <c r="F35" s="8"/>
      <c r="G35" s="8"/>
      <c r="H35" s="8"/>
      <c r="I35" s="13"/>
    </row>
    <row r="36" spans="1:9">
      <c r="A36" s="8" t="s">
        <v>13</v>
      </c>
      <c r="B36" s="8"/>
      <c r="C36" s="8"/>
      <c r="D36" s="8"/>
      <c r="E36" s="8"/>
      <c r="F36" s="8"/>
      <c r="G36" s="8"/>
      <c r="H36" s="8"/>
      <c r="I36" s="13">
        <v>693922.7</v>
      </c>
    </row>
    <row r="37" spans="1:9">
      <c r="A37" s="8"/>
      <c r="B37" s="8"/>
      <c r="C37" s="8"/>
      <c r="D37" s="8"/>
      <c r="E37" s="8"/>
      <c r="F37" s="8"/>
      <c r="G37" s="8"/>
      <c r="H37" s="8"/>
      <c r="I37" s="8"/>
    </row>
    <row r="38" spans="1:9">
      <c r="A38" s="58" t="s">
        <v>16</v>
      </c>
      <c r="B38" s="59"/>
      <c r="C38" s="59"/>
      <c r="D38" s="59"/>
      <c r="E38" s="59"/>
      <c r="F38" s="59"/>
      <c r="G38" s="59"/>
      <c r="H38" s="59"/>
      <c r="I38" s="60"/>
    </row>
    <row r="39" spans="1:9">
      <c r="A39" s="61"/>
      <c r="B39" s="62"/>
      <c r="C39" s="62"/>
      <c r="D39" s="62"/>
      <c r="E39" s="62"/>
      <c r="F39" s="62"/>
      <c r="G39" s="62"/>
      <c r="H39" s="62"/>
      <c r="I39" s="63"/>
    </row>
    <row r="40" spans="1:9">
      <c r="A40" s="8"/>
      <c r="B40" s="8"/>
      <c r="C40" s="8"/>
      <c r="D40" s="8"/>
      <c r="E40" s="8"/>
      <c r="F40" s="8"/>
      <c r="G40" s="34" t="s">
        <v>126</v>
      </c>
      <c r="H40" s="34"/>
      <c r="I40" s="36">
        <f>I41+I55+I73</f>
        <v>781473.57000000007</v>
      </c>
    </row>
    <row r="41" spans="1:9">
      <c r="A41" s="8" t="s">
        <v>15</v>
      </c>
      <c r="B41" s="8"/>
      <c r="C41" s="8"/>
      <c r="D41" s="8"/>
      <c r="E41" s="8"/>
      <c r="F41" s="8"/>
      <c r="G41" s="8"/>
      <c r="H41" s="8"/>
      <c r="I41" s="13">
        <f>SUM(I43:I53)</f>
        <v>384861</v>
      </c>
    </row>
    <row r="42" spans="1:9">
      <c r="A42" s="54" t="s">
        <v>17</v>
      </c>
      <c r="B42" s="55"/>
      <c r="C42" s="55"/>
      <c r="D42" s="55"/>
      <c r="E42" s="55"/>
      <c r="F42" s="56"/>
      <c r="G42" s="51" t="s">
        <v>82</v>
      </c>
      <c r="H42" s="52"/>
      <c r="I42" s="18" t="s">
        <v>83</v>
      </c>
    </row>
    <row r="43" spans="1:9">
      <c r="A43" s="48" t="s">
        <v>20</v>
      </c>
      <c r="B43" s="49"/>
      <c r="C43" s="49"/>
      <c r="D43" s="49"/>
      <c r="E43" s="49"/>
      <c r="F43" s="50"/>
      <c r="G43" s="51" t="s">
        <v>100</v>
      </c>
      <c r="H43" s="53"/>
      <c r="I43" s="19">
        <f>14866</f>
        <v>14866</v>
      </c>
    </row>
    <row r="44" spans="1:9">
      <c r="A44" s="48" t="s">
        <v>21</v>
      </c>
      <c r="B44" s="49"/>
      <c r="C44" s="49"/>
      <c r="D44" s="49"/>
      <c r="E44" s="49"/>
      <c r="F44" s="50"/>
      <c r="G44" s="51" t="s">
        <v>100</v>
      </c>
      <c r="H44" s="53"/>
      <c r="I44" s="19">
        <v>1416</v>
      </c>
    </row>
    <row r="45" spans="1:9">
      <c r="A45" s="48" t="s">
        <v>22</v>
      </c>
      <c r="B45" s="49"/>
      <c r="C45" s="49"/>
      <c r="D45" s="49"/>
      <c r="E45" s="49"/>
      <c r="F45" s="50"/>
      <c r="G45" s="51" t="s">
        <v>100</v>
      </c>
      <c r="H45" s="53"/>
      <c r="I45" s="19"/>
    </row>
    <row r="46" spans="1:9">
      <c r="A46" s="48" t="s">
        <v>23</v>
      </c>
      <c r="B46" s="49"/>
      <c r="C46" s="49"/>
      <c r="D46" s="49"/>
      <c r="E46" s="49"/>
      <c r="F46" s="50"/>
      <c r="G46" s="51" t="s">
        <v>100</v>
      </c>
      <c r="H46" s="53"/>
      <c r="I46" s="19"/>
    </row>
    <row r="47" spans="1:9">
      <c r="A47" s="48" t="s">
        <v>26</v>
      </c>
      <c r="B47" s="49"/>
      <c r="C47" s="49"/>
      <c r="D47" s="49"/>
      <c r="E47" s="49"/>
      <c r="F47" s="50"/>
      <c r="G47" s="51" t="s">
        <v>100</v>
      </c>
      <c r="H47" s="53"/>
      <c r="I47" s="19"/>
    </row>
    <row r="48" spans="1:9">
      <c r="A48" s="48" t="s">
        <v>24</v>
      </c>
      <c r="B48" s="49"/>
      <c r="C48" s="49"/>
      <c r="D48" s="49"/>
      <c r="E48" s="49"/>
      <c r="F48" s="50"/>
      <c r="G48" s="51" t="s">
        <v>100</v>
      </c>
      <c r="H48" s="53"/>
      <c r="I48" s="19"/>
    </row>
    <row r="49" spans="1:9">
      <c r="A49" s="48" t="s">
        <v>25</v>
      </c>
      <c r="B49" s="49"/>
      <c r="C49" s="49"/>
      <c r="D49" s="49"/>
      <c r="E49" s="49"/>
      <c r="F49" s="50"/>
      <c r="G49" s="51" t="s">
        <v>100</v>
      </c>
      <c r="H49" s="53"/>
      <c r="I49" s="19">
        <f>384861-I43-I44-I50-I51-I52-I53</f>
        <v>331832</v>
      </c>
    </row>
    <row r="50" spans="1:9">
      <c r="A50" s="48" t="s">
        <v>27</v>
      </c>
      <c r="B50" s="49"/>
      <c r="C50" s="49"/>
      <c r="D50" s="49"/>
      <c r="E50" s="49"/>
      <c r="F50" s="50"/>
      <c r="G50" s="51" t="s">
        <v>100</v>
      </c>
      <c r="H50" s="53"/>
      <c r="I50" s="19">
        <v>6000</v>
      </c>
    </row>
    <row r="51" spans="1:9">
      <c r="A51" s="48" t="s">
        <v>28</v>
      </c>
      <c r="B51" s="49"/>
      <c r="C51" s="49"/>
      <c r="D51" s="49"/>
      <c r="E51" s="49"/>
      <c r="F51" s="50"/>
      <c r="G51" s="51" t="s">
        <v>100</v>
      </c>
      <c r="H51" s="53"/>
      <c r="I51" s="19">
        <v>840</v>
      </c>
    </row>
    <row r="52" spans="1:9">
      <c r="A52" s="48" t="s">
        <v>29</v>
      </c>
      <c r="B52" s="49"/>
      <c r="C52" s="49"/>
      <c r="D52" s="49"/>
      <c r="E52" s="49"/>
      <c r="F52" s="50"/>
      <c r="G52" s="51" t="s">
        <v>100</v>
      </c>
      <c r="H52" s="53"/>
      <c r="I52" s="19">
        <f>5100+13887</f>
        <v>18987</v>
      </c>
    </row>
    <row r="53" spans="1:9">
      <c r="A53" s="48" t="s">
        <v>30</v>
      </c>
      <c r="B53" s="49"/>
      <c r="C53" s="49"/>
      <c r="D53" s="49"/>
      <c r="E53" s="49"/>
      <c r="F53" s="50"/>
      <c r="G53" s="51" t="s">
        <v>100</v>
      </c>
      <c r="H53" s="53"/>
      <c r="I53" s="19">
        <v>10920</v>
      </c>
    </row>
    <row r="54" spans="1:9">
      <c r="A54" s="20"/>
      <c r="B54" s="20"/>
      <c r="C54" s="20"/>
      <c r="D54" s="20"/>
      <c r="E54" s="20"/>
      <c r="F54" s="20"/>
      <c r="G54" s="30"/>
      <c r="H54" s="30"/>
      <c r="I54" s="21"/>
    </row>
    <row r="55" spans="1:9">
      <c r="A55" s="8" t="s">
        <v>59</v>
      </c>
      <c r="B55" s="8"/>
      <c r="C55" s="8"/>
      <c r="D55" s="8"/>
      <c r="E55" s="8"/>
      <c r="F55" s="8"/>
      <c r="G55" s="8"/>
      <c r="H55" s="8"/>
      <c r="I55" s="13">
        <f>SUM(I57:I69)+99000</f>
        <v>380423.57</v>
      </c>
    </row>
    <row r="56" spans="1:9">
      <c r="A56" s="54" t="s">
        <v>17</v>
      </c>
      <c r="B56" s="55"/>
      <c r="C56" s="55"/>
      <c r="D56" s="55"/>
      <c r="E56" s="55"/>
      <c r="F56" s="56"/>
      <c r="G56" s="51" t="s">
        <v>82</v>
      </c>
      <c r="H56" s="52"/>
      <c r="I56" s="18" t="s">
        <v>83</v>
      </c>
    </row>
    <row r="57" spans="1:9">
      <c r="A57" s="45" t="s">
        <v>31</v>
      </c>
      <c r="B57" s="46"/>
      <c r="C57" s="46"/>
      <c r="D57" s="46"/>
      <c r="E57" s="46"/>
      <c r="F57" s="47"/>
      <c r="G57" s="51" t="s">
        <v>100</v>
      </c>
      <c r="H57" s="53"/>
      <c r="I57" s="19">
        <v>4591.6000000000004</v>
      </c>
    </row>
    <row r="58" spans="1:9">
      <c r="A58" s="45" t="s">
        <v>32</v>
      </c>
      <c r="B58" s="46"/>
      <c r="C58" s="46"/>
      <c r="D58" s="46"/>
      <c r="E58" s="46"/>
      <c r="F58" s="47"/>
      <c r="G58" s="51" t="s">
        <v>100</v>
      </c>
      <c r="H58" s="53"/>
      <c r="I58" s="19">
        <v>7179.6</v>
      </c>
    </row>
    <row r="59" spans="1:9" ht="29.25" customHeight="1">
      <c r="A59" s="42" t="s">
        <v>33</v>
      </c>
      <c r="B59" s="43"/>
      <c r="C59" s="43"/>
      <c r="D59" s="43"/>
      <c r="E59" s="43"/>
      <c r="F59" s="44"/>
      <c r="G59" s="51" t="s">
        <v>100</v>
      </c>
      <c r="H59" s="53"/>
      <c r="I59" s="19">
        <v>92834</v>
      </c>
    </row>
    <row r="60" spans="1:9">
      <c r="A60" s="42" t="s">
        <v>37</v>
      </c>
      <c r="B60" s="43"/>
      <c r="C60" s="43"/>
      <c r="D60" s="43"/>
      <c r="E60" s="43"/>
      <c r="F60" s="44"/>
      <c r="G60" s="51" t="s">
        <v>100</v>
      </c>
      <c r="H60" s="53"/>
      <c r="I60" s="19">
        <v>166.97</v>
      </c>
    </row>
    <row r="61" spans="1:9" ht="30" customHeight="1">
      <c r="A61" s="42" t="s">
        <v>38</v>
      </c>
      <c r="B61" s="43"/>
      <c r="C61" s="43"/>
      <c r="D61" s="43"/>
      <c r="E61" s="43"/>
      <c r="F61" s="44"/>
      <c r="G61" s="51" t="s">
        <v>100</v>
      </c>
      <c r="H61" s="53"/>
      <c r="I61" s="19">
        <v>12940</v>
      </c>
    </row>
    <row r="62" spans="1:9" ht="26.25" customHeight="1">
      <c r="A62" s="42" t="s">
        <v>39</v>
      </c>
      <c r="B62" s="43"/>
      <c r="C62" s="43"/>
      <c r="D62" s="43"/>
      <c r="E62" s="43"/>
      <c r="F62" s="44"/>
      <c r="G62" s="51" t="s">
        <v>100</v>
      </c>
      <c r="H62" s="53"/>
      <c r="I62" s="19">
        <v>7179.6</v>
      </c>
    </row>
    <row r="63" spans="1:9" ht="28.5" customHeight="1">
      <c r="A63" s="42" t="s">
        <v>40</v>
      </c>
      <c r="B63" s="43"/>
      <c r="C63" s="43"/>
      <c r="D63" s="43"/>
      <c r="E63" s="43"/>
      <c r="F63" s="44"/>
      <c r="G63" s="51" t="s">
        <v>100</v>
      </c>
      <c r="H63" s="53"/>
      <c r="I63" s="19">
        <v>39989</v>
      </c>
    </row>
    <row r="64" spans="1:9" ht="29.25" customHeight="1">
      <c r="A64" s="42" t="s">
        <v>41</v>
      </c>
      <c r="B64" s="43"/>
      <c r="C64" s="43"/>
      <c r="D64" s="43"/>
      <c r="E64" s="43"/>
      <c r="F64" s="44"/>
      <c r="G64" s="51" t="s">
        <v>100</v>
      </c>
      <c r="H64" s="53"/>
      <c r="I64" s="19">
        <f>9517.2+1335.7</f>
        <v>10852.900000000001</v>
      </c>
    </row>
    <row r="65" spans="1:9" ht="18" customHeight="1">
      <c r="A65" s="45" t="s">
        <v>42</v>
      </c>
      <c r="B65" s="46"/>
      <c r="C65" s="46"/>
      <c r="D65" s="46"/>
      <c r="E65" s="46"/>
      <c r="F65" s="47"/>
      <c r="G65" s="51" t="s">
        <v>100</v>
      </c>
      <c r="H65" s="53"/>
      <c r="I65" s="19">
        <v>60275</v>
      </c>
    </row>
    <row r="66" spans="1:9">
      <c r="A66" s="66" t="s">
        <v>43</v>
      </c>
      <c r="B66" s="67"/>
      <c r="C66" s="67"/>
      <c r="D66" s="67"/>
      <c r="E66" s="67"/>
      <c r="F66" s="68"/>
      <c r="G66" s="51" t="s">
        <v>100</v>
      </c>
      <c r="H66" s="53"/>
      <c r="I66" s="23">
        <v>12773</v>
      </c>
    </row>
    <row r="67" spans="1:9">
      <c r="A67" s="42" t="s">
        <v>97</v>
      </c>
      <c r="B67" s="43"/>
      <c r="C67" s="43"/>
      <c r="D67" s="43"/>
      <c r="E67" s="43"/>
      <c r="F67" s="44"/>
      <c r="G67" s="51" t="s">
        <v>100</v>
      </c>
      <c r="H67" s="53"/>
      <c r="I67" s="19">
        <v>4925.6000000000004</v>
      </c>
    </row>
    <row r="68" spans="1:9">
      <c r="A68" s="42" t="s">
        <v>99</v>
      </c>
      <c r="B68" s="43"/>
      <c r="C68" s="43"/>
      <c r="D68" s="43"/>
      <c r="E68" s="43"/>
      <c r="F68" s="44"/>
      <c r="G68" s="51" t="s">
        <v>100</v>
      </c>
      <c r="H68" s="53"/>
      <c r="I68" s="19">
        <v>6094.3</v>
      </c>
    </row>
    <row r="69" spans="1:9">
      <c r="A69" s="42" t="s">
        <v>98</v>
      </c>
      <c r="B69" s="43"/>
      <c r="C69" s="43"/>
      <c r="D69" s="43"/>
      <c r="E69" s="43"/>
      <c r="F69" s="44"/>
      <c r="G69" s="51" t="s">
        <v>100</v>
      </c>
      <c r="H69" s="53"/>
      <c r="I69" s="19">
        <v>21622</v>
      </c>
    </row>
    <row r="70" spans="1:9">
      <c r="A70" s="48"/>
      <c r="B70" s="49"/>
      <c r="C70" s="49"/>
      <c r="D70" s="49"/>
      <c r="E70" s="49"/>
      <c r="F70" s="49"/>
      <c r="G70" s="51"/>
      <c r="H70" s="53"/>
      <c r="I70" s="19"/>
    </row>
    <row r="71" spans="1:9">
      <c r="A71" s="27" t="s">
        <v>44</v>
      </c>
      <c r="B71" s="25"/>
      <c r="C71" s="25"/>
      <c r="D71" s="25"/>
      <c r="E71" s="25"/>
      <c r="F71" s="25"/>
      <c r="G71" s="25"/>
      <c r="H71" s="25"/>
      <c r="I71" s="29"/>
    </row>
    <row r="72" spans="1:9">
      <c r="A72" s="54" t="s">
        <v>17</v>
      </c>
      <c r="B72" s="55"/>
      <c r="C72" s="55"/>
      <c r="D72" s="55"/>
      <c r="E72" s="55"/>
      <c r="F72" s="56"/>
      <c r="G72" s="51" t="s">
        <v>82</v>
      </c>
      <c r="H72" s="53"/>
      <c r="I72" s="18" t="s">
        <v>83</v>
      </c>
    </row>
    <row r="73" spans="1:9">
      <c r="A73" s="45" t="s">
        <v>45</v>
      </c>
      <c r="B73" s="46"/>
      <c r="C73" s="46"/>
      <c r="D73" s="46"/>
      <c r="E73" s="46"/>
      <c r="F73" s="47"/>
      <c r="G73" s="48" t="s">
        <v>101</v>
      </c>
      <c r="H73" s="50"/>
      <c r="I73" s="19">
        <v>16189</v>
      </c>
    </row>
    <row r="74" spans="1:9">
      <c r="A74" s="27"/>
      <c r="B74" s="25"/>
      <c r="C74" s="25"/>
      <c r="D74" s="25"/>
      <c r="E74" s="25"/>
      <c r="F74" s="25"/>
      <c r="G74" s="25"/>
      <c r="H74" s="25"/>
      <c r="I74" s="29"/>
    </row>
    <row r="75" spans="1:9">
      <c r="A75" s="8" t="s">
        <v>46</v>
      </c>
      <c r="B75" s="8"/>
      <c r="C75" s="8"/>
      <c r="D75" s="8"/>
      <c r="E75" s="8"/>
      <c r="F75" s="8"/>
      <c r="G75" s="8"/>
      <c r="H75" s="8"/>
      <c r="I75" s="14"/>
    </row>
    <row r="76" spans="1:9">
      <c r="A76" s="8"/>
      <c r="B76" s="8"/>
      <c r="C76" s="8"/>
      <c r="D76" s="8"/>
      <c r="E76" s="8"/>
      <c r="F76" s="8"/>
      <c r="G76" s="8"/>
      <c r="H76" s="8"/>
      <c r="I76" s="14"/>
    </row>
    <row r="77" spans="1:9">
      <c r="A77" s="8" t="s">
        <v>84</v>
      </c>
      <c r="B77" s="8"/>
      <c r="C77" s="8"/>
      <c r="D77" s="8"/>
      <c r="E77" s="8"/>
      <c r="F77" s="8"/>
      <c r="G77" s="8"/>
      <c r="H77" s="8"/>
      <c r="I77" s="13">
        <v>0</v>
      </c>
    </row>
    <row r="78" spans="1:9">
      <c r="A78" s="8" t="s">
        <v>85</v>
      </c>
      <c r="B78" s="8"/>
      <c r="C78" s="8"/>
      <c r="D78" s="8"/>
      <c r="E78" s="8"/>
      <c r="F78" s="8"/>
      <c r="G78" s="8"/>
      <c r="H78" s="8"/>
      <c r="I78" s="13">
        <v>0</v>
      </c>
    </row>
    <row r="79" spans="1:9">
      <c r="A79" s="8" t="s">
        <v>86</v>
      </c>
      <c r="B79" s="8"/>
      <c r="C79" s="8"/>
      <c r="D79" s="8"/>
      <c r="E79" s="8"/>
      <c r="F79" s="8"/>
      <c r="G79" s="8"/>
      <c r="H79" s="8"/>
      <c r="I79" s="13">
        <v>0</v>
      </c>
    </row>
    <row r="80" spans="1:9">
      <c r="A80" s="8" t="s">
        <v>87</v>
      </c>
      <c r="B80" s="8"/>
      <c r="C80" s="8"/>
      <c r="D80" s="8"/>
      <c r="E80" s="8"/>
      <c r="F80" s="8"/>
      <c r="G80" s="8"/>
      <c r="H80" s="8"/>
      <c r="I80" s="13">
        <v>0</v>
      </c>
    </row>
    <row r="81" spans="1:9">
      <c r="A81" s="8"/>
      <c r="B81" s="8"/>
      <c r="C81" s="8"/>
      <c r="D81" s="8"/>
      <c r="E81" s="8"/>
      <c r="F81" s="8"/>
      <c r="G81" s="8"/>
      <c r="H81" s="8"/>
      <c r="I81" s="14"/>
    </row>
    <row r="82" spans="1:9">
      <c r="A82" s="8" t="s">
        <v>88</v>
      </c>
      <c r="B82" s="8"/>
      <c r="C82" s="8"/>
      <c r="D82" s="8"/>
      <c r="E82" s="8"/>
      <c r="F82" s="8"/>
      <c r="G82" s="8"/>
      <c r="H82" s="8"/>
      <c r="I82" s="14"/>
    </row>
    <row r="83" spans="1:9">
      <c r="A83" s="8"/>
      <c r="B83" s="8"/>
      <c r="C83" s="8"/>
      <c r="D83" s="8"/>
      <c r="E83" s="8"/>
      <c r="F83" s="8"/>
      <c r="G83" s="8"/>
      <c r="H83" s="8"/>
      <c r="I83" s="14"/>
    </row>
    <row r="84" spans="1:9">
      <c r="A84" s="8" t="s">
        <v>89</v>
      </c>
      <c r="B84" s="8"/>
      <c r="C84" s="8"/>
      <c r="D84" s="8"/>
      <c r="E84" s="8"/>
      <c r="F84" s="8"/>
      <c r="G84" s="8"/>
      <c r="H84" s="8"/>
      <c r="I84" s="13">
        <v>0</v>
      </c>
    </row>
    <row r="85" spans="1:9">
      <c r="A85" s="8" t="s">
        <v>53</v>
      </c>
      <c r="B85" s="8"/>
      <c r="C85" s="8"/>
      <c r="D85" s="8"/>
      <c r="E85" s="8"/>
      <c r="F85" s="8"/>
      <c r="G85" s="8"/>
      <c r="H85" s="8"/>
      <c r="I85" s="13">
        <v>0</v>
      </c>
    </row>
    <row r="86" spans="1:9">
      <c r="A86" s="1" t="s">
        <v>90</v>
      </c>
      <c r="B86" s="1"/>
      <c r="C86" s="1"/>
      <c r="D86" s="1"/>
      <c r="E86" s="1"/>
      <c r="F86" s="1"/>
      <c r="G86" s="1"/>
      <c r="H86" s="1"/>
      <c r="I86" s="13">
        <f>I14</f>
        <v>600893</v>
      </c>
    </row>
    <row r="87" spans="1:9">
      <c r="A87" s="1" t="s">
        <v>91</v>
      </c>
      <c r="B87" s="1"/>
      <c r="C87" s="1"/>
      <c r="D87" s="1"/>
      <c r="E87" s="1"/>
      <c r="F87" s="1"/>
      <c r="G87" s="1"/>
      <c r="H87" s="1"/>
      <c r="I87" s="13">
        <v>0</v>
      </c>
    </row>
    <row r="88" spans="1:9">
      <c r="A88" s="1" t="s">
        <v>57</v>
      </c>
      <c r="B88" s="1"/>
      <c r="C88" s="1"/>
      <c r="D88" s="1"/>
      <c r="E88" s="1"/>
      <c r="F88" s="1"/>
      <c r="G88" s="1"/>
      <c r="H88" s="1"/>
      <c r="I88" s="13">
        <v>0</v>
      </c>
    </row>
    <row r="89" spans="1:9">
      <c r="A89" s="1" t="s">
        <v>92</v>
      </c>
      <c r="B89" s="1"/>
      <c r="C89" s="1"/>
      <c r="D89" s="1"/>
      <c r="E89" s="1"/>
      <c r="F89" s="1"/>
      <c r="G89" s="1"/>
      <c r="H89" s="1"/>
      <c r="I89" s="13">
        <f>I36</f>
        <v>693922.7</v>
      </c>
    </row>
    <row r="90" spans="1:9">
      <c r="A90" s="1"/>
      <c r="B90" s="1"/>
      <c r="C90" s="1"/>
      <c r="D90" s="1"/>
      <c r="E90" s="1"/>
      <c r="F90" s="1"/>
      <c r="G90" s="1"/>
      <c r="H90" s="1"/>
      <c r="I90" s="14"/>
    </row>
    <row r="91" spans="1:9">
      <c r="A91" s="1" t="s">
        <v>58</v>
      </c>
      <c r="B91" s="1"/>
      <c r="C91" s="1"/>
      <c r="D91" s="1"/>
      <c r="E91" s="1"/>
      <c r="F91" s="1"/>
      <c r="G91" s="1"/>
      <c r="H91" s="1"/>
      <c r="I91" s="14"/>
    </row>
    <row r="92" spans="1:9">
      <c r="A92" s="1"/>
      <c r="B92" s="1"/>
      <c r="C92" s="1"/>
      <c r="D92" s="1"/>
      <c r="E92" s="1"/>
      <c r="F92" s="1"/>
      <c r="G92" s="1"/>
      <c r="H92" s="1"/>
      <c r="I92" s="14"/>
    </row>
    <row r="93" spans="1:9">
      <c r="A93" s="1" t="s">
        <v>84</v>
      </c>
      <c r="B93" s="1"/>
      <c r="C93" s="1"/>
      <c r="D93" s="1"/>
      <c r="E93" s="1"/>
      <c r="F93" s="1"/>
      <c r="G93" s="1"/>
      <c r="H93" s="1"/>
      <c r="I93" s="13">
        <v>0</v>
      </c>
    </row>
    <row r="94" spans="1:9">
      <c r="A94" s="1" t="s">
        <v>85</v>
      </c>
      <c r="B94" s="1"/>
      <c r="C94" s="1"/>
      <c r="D94" s="1"/>
      <c r="E94" s="1"/>
      <c r="F94" s="1"/>
      <c r="G94" s="1"/>
      <c r="H94" s="1"/>
      <c r="I94" s="13">
        <v>0</v>
      </c>
    </row>
    <row r="95" spans="1:9">
      <c r="A95" s="1" t="s">
        <v>86</v>
      </c>
      <c r="B95" s="1"/>
      <c r="C95" s="1"/>
      <c r="D95" s="1"/>
      <c r="E95" s="1"/>
      <c r="F95" s="1"/>
      <c r="G95" s="1"/>
      <c r="H95" s="1"/>
      <c r="I95" s="13">
        <v>0</v>
      </c>
    </row>
    <row r="96" spans="1:9">
      <c r="A96" s="1" t="s">
        <v>87</v>
      </c>
      <c r="B96" s="1"/>
      <c r="C96" s="1"/>
      <c r="D96" s="1"/>
      <c r="E96" s="1"/>
      <c r="F96" s="1"/>
      <c r="G96" s="1"/>
      <c r="H96" s="1"/>
      <c r="I96" s="13">
        <v>0</v>
      </c>
    </row>
    <row r="97" spans="1:9">
      <c r="A97" s="1"/>
      <c r="B97" s="1"/>
      <c r="C97" s="1"/>
      <c r="D97" s="1"/>
      <c r="E97" s="1"/>
      <c r="F97" s="1"/>
      <c r="G97" s="1"/>
      <c r="H97" s="1"/>
      <c r="I97" s="14"/>
    </row>
    <row r="98" spans="1:9">
      <c r="A98" s="1" t="s">
        <v>93</v>
      </c>
      <c r="B98" s="1"/>
      <c r="C98" s="1"/>
      <c r="D98" s="1"/>
      <c r="E98" s="1"/>
      <c r="F98" s="1"/>
      <c r="G98" s="1"/>
      <c r="H98" s="1"/>
      <c r="I98" s="13">
        <v>0</v>
      </c>
    </row>
    <row r="99" spans="1:9">
      <c r="A99" s="1" t="s">
        <v>94</v>
      </c>
      <c r="B99" s="1"/>
      <c r="C99" s="1"/>
      <c r="D99" s="1"/>
      <c r="E99" s="1"/>
      <c r="F99" s="1"/>
      <c r="G99" s="1"/>
      <c r="H99" s="1"/>
      <c r="I99" s="13">
        <v>0</v>
      </c>
    </row>
    <row r="100" spans="1:9">
      <c r="A100" s="1" t="s">
        <v>95</v>
      </c>
      <c r="B100" s="1"/>
      <c r="C100" s="1"/>
      <c r="D100" s="1"/>
      <c r="E100" s="1"/>
      <c r="F100" s="1"/>
      <c r="G100" s="1"/>
      <c r="H100" s="1"/>
      <c r="I100" s="13">
        <v>1</v>
      </c>
    </row>
    <row r="101" spans="1:9">
      <c r="A101" s="1" t="s">
        <v>60</v>
      </c>
      <c r="B101" s="1"/>
      <c r="C101" s="1"/>
      <c r="D101" s="1"/>
      <c r="E101" s="1"/>
      <c r="F101" s="1"/>
      <c r="G101" s="1"/>
      <c r="H101" s="1"/>
      <c r="I101" s="13">
        <v>50375.43</v>
      </c>
    </row>
  </sheetData>
  <mergeCells count="64">
    <mergeCell ref="A73:F73"/>
    <mergeCell ref="G73:H73"/>
    <mergeCell ref="A63:F63"/>
    <mergeCell ref="G63:H63"/>
    <mergeCell ref="A64:F64"/>
    <mergeCell ref="G64:H64"/>
    <mergeCell ref="A65:F65"/>
    <mergeCell ref="G65:H65"/>
    <mergeCell ref="A66:F66"/>
    <mergeCell ref="G66:H66"/>
    <mergeCell ref="A70:F70"/>
    <mergeCell ref="A72:F72"/>
    <mergeCell ref="G72:H72"/>
    <mergeCell ref="A67:F67"/>
    <mergeCell ref="G67:H67"/>
    <mergeCell ref="G68:H68"/>
    <mergeCell ref="A59:F59"/>
    <mergeCell ref="G59:H59"/>
    <mergeCell ref="A60:F60"/>
    <mergeCell ref="G60:H60"/>
    <mergeCell ref="A61:F61"/>
    <mergeCell ref="G61:H61"/>
    <mergeCell ref="G69:H69"/>
    <mergeCell ref="G70:H70"/>
    <mergeCell ref="A68:F68"/>
    <mergeCell ref="A69:F69"/>
    <mergeCell ref="A62:F62"/>
    <mergeCell ref="G62:H62"/>
    <mergeCell ref="A56:F56"/>
    <mergeCell ref="G56:H56"/>
    <mergeCell ref="A57:F57"/>
    <mergeCell ref="G57:H57"/>
    <mergeCell ref="A58:F58"/>
    <mergeCell ref="G58:H58"/>
    <mergeCell ref="A51:F51"/>
    <mergeCell ref="G51:H51"/>
    <mergeCell ref="A52:F52"/>
    <mergeCell ref="G52:H52"/>
    <mergeCell ref="A53:F53"/>
    <mergeCell ref="G53:H53"/>
    <mergeCell ref="A48:F48"/>
    <mergeCell ref="G48:H48"/>
    <mergeCell ref="A49:F49"/>
    <mergeCell ref="G49:H49"/>
    <mergeCell ref="A50:F50"/>
    <mergeCell ref="G50:H50"/>
    <mergeCell ref="A1:I1"/>
    <mergeCell ref="A2:I2"/>
    <mergeCell ref="A3:I3"/>
    <mergeCell ref="B5:C5"/>
    <mergeCell ref="A38:I39"/>
    <mergeCell ref="A28:C28"/>
    <mergeCell ref="A42:F42"/>
    <mergeCell ref="G42:H42"/>
    <mergeCell ref="A43:F43"/>
    <mergeCell ref="G43:H43"/>
    <mergeCell ref="A44:F44"/>
    <mergeCell ref="G44:H44"/>
    <mergeCell ref="A45:F45"/>
    <mergeCell ref="G45:H45"/>
    <mergeCell ref="A46:F46"/>
    <mergeCell ref="G46:H46"/>
    <mergeCell ref="A47:F47"/>
    <mergeCell ref="G47:H47"/>
  </mergeCells>
  <pageMargins left="0.70866141732283472" right="0.70866141732283472" top="0.74803149606299213" bottom="0.74803149606299213" header="0.31496062992125984" footer="0.31496062992125984"/>
  <pageSetup paperSize="9" scale="95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S103"/>
  <sheetViews>
    <sheetView tabSelected="1" topLeftCell="A31" zoomScale="60" zoomScaleNormal="60" workbookViewId="0">
      <selection activeCell="S56" sqref="S56:S57"/>
    </sheetView>
  </sheetViews>
  <sheetFormatPr defaultRowHeight="15"/>
  <cols>
    <col min="9" max="9" width="13.140625" customWidth="1"/>
    <col min="19" max="19" width="13.7109375" bestFit="1" customWidth="1"/>
  </cols>
  <sheetData>
    <row r="1" spans="1:9">
      <c r="A1" s="57" t="s">
        <v>0</v>
      </c>
      <c r="B1" s="57"/>
      <c r="C1" s="57"/>
      <c r="D1" s="57"/>
      <c r="E1" s="57"/>
      <c r="F1" s="57"/>
      <c r="G1" s="57"/>
      <c r="H1" s="57"/>
      <c r="I1" s="57"/>
    </row>
    <row r="2" spans="1:9">
      <c r="A2" s="57" t="s">
        <v>1</v>
      </c>
      <c r="B2" s="57"/>
      <c r="C2" s="57"/>
      <c r="D2" s="57"/>
      <c r="E2" s="57"/>
      <c r="F2" s="57"/>
      <c r="G2" s="57"/>
      <c r="H2" s="57"/>
      <c r="I2" s="57"/>
    </row>
    <row r="3" spans="1:9">
      <c r="A3" s="57" t="s">
        <v>105</v>
      </c>
      <c r="B3" s="57"/>
      <c r="C3" s="57"/>
      <c r="D3" s="57"/>
      <c r="E3" s="57"/>
      <c r="F3" s="57"/>
      <c r="G3" s="57"/>
      <c r="H3" s="57"/>
      <c r="I3" s="57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 t="s">
        <v>2</v>
      </c>
      <c r="B5" s="57" t="s">
        <v>69</v>
      </c>
      <c r="C5" s="57"/>
      <c r="D5" s="6" t="s">
        <v>70</v>
      </c>
      <c r="E5" s="6">
        <v>15</v>
      </c>
      <c r="F5" s="1"/>
      <c r="G5" s="1"/>
      <c r="H5" s="1"/>
      <c r="I5" s="1"/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7" spans="1:9" ht="15.75" thickBot="1">
      <c r="A7" s="3" t="s">
        <v>5</v>
      </c>
      <c r="B7" s="3"/>
      <c r="C7" s="3"/>
      <c r="D7" s="3"/>
      <c r="E7" s="3"/>
      <c r="F7" s="3"/>
      <c r="G7" s="3"/>
      <c r="H7" s="3"/>
      <c r="I7" s="3"/>
    </row>
    <row r="8" spans="1:9" ht="15.75" thickBot="1">
      <c r="A8" s="3" t="s">
        <v>71</v>
      </c>
      <c r="B8" s="3"/>
      <c r="C8" s="3"/>
      <c r="D8" s="3"/>
      <c r="E8" s="3"/>
      <c r="F8" s="3"/>
      <c r="G8" s="3"/>
      <c r="H8" s="3"/>
      <c r="I8" s="3"/>
    </row>
    <row r="9" spans="1:9">
      <c r="A9" s="1"/>
      <c r="B9" s="1"/>
      <c r="C9" s="1"/>
      <c r="D9" s="1"/>
      <c r="E9" s="1"/>
      <c r="F9" s="1"/>
      <c r="G9" s="1"/>
      <c r="H9" s="1"/>
      <c r="I9" s="1"/>
    </row>
    <row r="10" spans="1:9">
      <c r="A10" s="8" t="s">
        <v>7</v>
      </c>
      <c r="B10" s="8"/>
      <c r="C10" s="8"/>
      <c r="D10" s="8"/>
      <c r="E10" s="8"/>
      <c r="F10" s="8"/>
      <c r="G10" s="8" t="s">
        <v>72</v>
      </c>
      <c r="H10" s="16"/>
      <c r="I10" s="13">
        <v>0</v>
      </c>
    </row>
    <row r="11" spans="1:9">
      <c r="A11" s="8"/>
      <c r="B11" s="8"/>
      <c r="C11" s="8"/>
      <c r="D11" s="8"/>
      <c r="E11" s="8"/>
      <c r="F11" s="8"/>
      <c r="G11" s="8"/>
      <c r="H11" s="8"/>
      <c r="I11" s="13"/>
    </row>
    <row r="12" spans="1:9">
      <c r="A12" s="8" t="s">
        <v>73</v>
      </c>
      <c r="B12" s="8"/>
      <c r="C12" s="8"/>
      <c r="D12" s="8"/>
      <c r="E12" s="8"/>
      <c r="F12" s="8"/>
      <c r="G12" s="8"/>
      <c r="H12" s="8"/>
      <c r="I12" s="13">
        <v>0</v>
      </c>
    </row>
    <row r="13" spans="1:9">
      <c r="A13" s="8"/>
      <c r="B13" s="8"/>
      <c r="C13" s="8"/>
      <c r="D13" s="8"/>
      <c r="E13" s="8"/>
      <c r="F13" s="8"/>
      <c r="G13" s="8"/>
      <c r="H13" s="8"/>
      <c r="I13" s="13"/>
    </row>
    <row r="14" spans="1:9">
      <c r="A14" s="8" t="s">
        <v>74</v>
      </c>
      <c r="B14" s="8"/>
      <c r="C14" s="8"/>
      <c r="D14" s="8"/>
      <c r="E14" s="8"/>
      <c r="F14" s="8"/>
      <c r="G14" s="8"/>
      <c r="H14" s="8"/>
      <c r="I14" s="13">
        <v>50973.54</v>
      </c>
    </row>
    <row r="15" spans="1:9">
      <c r="A15" s="8"/>
      <c r="B15" s="8"/>
      <c r="C15" s="8"/>
      <c r="D15" s="8"/>
      <c r="E15" s="8"/>
      <c r="F15" s="8"/>
      <c r="G15" s="39" t="s">
        <v>124</v>
      </c>
      <c r="H15" s="39"/>
      <c r="I15" s="40">
        <f>I16+I28</f>
        <v>771386</v>
      </c>
    </row>
    <row r="16" spans="1:9">
      <c r="A16" s="8" t="s">
        <v>8</v>
      </c>
      <c r="B16" s="8"/>
      <c r="C16" s="8"/>
      <c r="D16" s="8"/>
      <c r="E16" s="8"/>
      <c r="F16" s="8"/>
      <c r="G16" s="8"/>
      <c r="H16" s="8"/>
      <c r="I16" s="13">
        <v>691545</v>
      </c>
    </row>
    <row r="17" spans="1:9">
      <c r="A17" s="8"/>
      <c r="B17" s="8"/>
      <c r="C17" s="8"/>
      <c r="D17" s="8"/>
      <c r="E17" s="8"/>
      <c r="F17" s="8"/>
      <c r="G17" s="8"/>
      <c r="H17" s="8"/>
      <c r="I17" s="14"/>
    </row>
    <row r="18" spans="1:9">
      <c r="A18" s="17" t="s">
        <v>9</v>
      </c>
      <c r="B18" s="8" t="s">
        <v>75</v>
      </c>
      <c r="C18" s="8"/>
      <c r="D18" s="8"/>
      <c r="E18" s="8"/>
      <c r="F18" s="8"/>
      <c r="G18" s="8"/>
      <c r="H18" s="8"/>
      <c r="I18" s="13">
        <v>303681.84000000003</v>
      </c>
    </row>
    <row r="19" spans="1:9">
      <c r="A19" s="17" t="s">
        <v>9</v>
      </c>
      <c r="B19" s="8" t="s">
        <v>34</v>
      </c>
      <c r="C19" s="8"/>
      <c r="D19" s="8"/>
      <c r="E19" s="8"/>
      <c r="F19" s="8"/>
      <c r="G19" s="8"/>
      <c r="H19" s="8"/>
      <c r="I19" s="13">
        <v>379190.94</v>
      </c>
    </row>
    <row r="20" spans="1:9">
      <c r="A20" s="17" t="s">
        <v>9</v>
      </c>
      <c r="B20" s="8" t="s">
        <v>76</v>
      </c>
      <c r="C20" s="8"/>
      <c r="D20" s="8"/>
      <c r="E20" s="8"/>
      <c r="F20" s="8"/>
      <c r="G20" s="8"/>
      <c r="H20" s="8"/>
      <c r="I20" s="13">
        <v>8672.64</v>
      </c>
    </row>
    <row r="21" spans="1:9">
      <c r="A21" s="8"/>
      <c r="B21" s="8"/>
      <c r="C21" s="8"/>
      <c r="D21" s="8"/>
      <c r="E21" s="8"/>
      <c r="F21" s="8"/>
      <c r="G21" s="34" t="s">
        <v>122</v>
      </c>
      <c r="H21" s="34"/>
      <c r="I21" s="35">
        <f>I22+I28</f>
        <v>763401</v>
      </c>
    </row>
    <row r="22" spans="1:9">
      <c r="A22" s="8" t="s">
        <v>77</v>
      </c>
      <c r="B22" s="8"/>
      <c r="C22" s="8"/>
      <c r="D22" s="8"/>
      <c r="E22" s="8"/>
      <c r="F22" s="8"/>
      <c r="G22" s="8"/>
      <c r="H22" s="8"/>
      <c r="I22" s="13">
        <v>683560</v>
      </c>
    </row>
    <row r="23" spans="1:9">
      <c r="A23" s="8"/>
      <c r="B23" s="8"/>
      <c r="C23" s="8"/>
      <c r="D23" s="8"/>
      <c r="E23" s="8"/>
      <c r="F23" s="8"/>
      <c r="G23" s="8"/>
      <c r="H23" s="8"/>
      <c r="I23" s="14"/>
    </row>
    <row r="24" spans="1:9">
      <c r="A24" s="17" t="s">
        <v>9</v>
      </c>
      <c r="B24" s="8" t="s">
        <v>78</v>
      </c>
      <c r="C24" s="8"/>
      <c r="D24" s="8"/>
      <c r="E24" s="8"/>
      <c r="F24" s="8"/>
      <c r="G24" s="8"/>
      <c r="H24" s="8"/>
      <c r="I24" s="13">
        <v>683560</v>
      </c>
    </row>
    <row r="25" spans="1:9">
      <c r="A25" s="17" t="s">
        <v>9</v>
      </c>
      <c r="B25" s="8" t="s">
        <v>79</v>
      </c>
      <c r="C25" s="8"/>
      <c r="D25" s="8"/>
      <c r="E25" s="8"/>
      <c r="F25" s="8"/>
      <c r="G25" s="8"/>
      <c r="H25" s="8"/>
      <c r="I25" s="13">
        <v>0</v>
      </c>
    </row>
    <row r="26" spans="1:9">
      <c r="A26" s="17" t="s">
        <v>9</v>
      </c>
      <c r="B26" s="8" t="s">
        <v>80</v>
      </c>
      <c r="C26" s="8"/>
      <c r="D26" s="8"/>
      <c r="E26" s="8"/>
      <c r="F26" s="8"/>
      <c r="G26" s="8"/>
      <c r="H26" s="8"/>
      <c r="I26" s="13">
        <v>0</v>
      </c>
    </row>
    <row r="27" spans="1:9">
      <c r="A27" s="8"/>
      <c r="B27" s="8"/>
      <c r="C27" s="8"/>
      <c r="D27" s="8"/>
      <c r="E27" s="8"/>
      <c r="F27" s="8"/>
      <c r="G27" s="8"/>
      <c r="H27" s="8"/>
      <c r="I27" s="14"/>
    </row>
    <row r="28" spans="1:9">
      <c r="A28" s="64" t="s">
        <v>107</v>
      </c>
      <c r="B28" s="65"/>
      <c r="C28" s="65"/>
      <c r="D28" s="8" t="s">
        <v>108</v>
      </c>
      <c r="E28" s="8"/>
      <c r="F28" s="8"/>
      <c r="G28" s="8"/>
      <c r="H28" s="8"/>
      <c r="I28" s="16">
        <v>79841</v>
      </c>
    </row>
    <row r="29" spans="1:9">
      <c r="A29" s="8"/>
      <c r="B29" s="8"/>
      <c r="C29" s="8"/>
      <c r="D29" s="8"/>
      <c r="E29" s="8"/>
      <c r="F29" s="8"/>
      <c r="G29" s="8"/>
      <c r="H29" s="8"/>
      <c r="I29" s="14"/>
    </row>
    <row r="30" spans="1:9">
      <c r="A30" s="8" t="s">
        <v>81</v>
      </c>
      <c r="B30" s="8"/>
      <c r="C30" s="8"/>
      <c r="D30" s="8"/>
      <c r="E30" s="8"/>
      <c r="F30" s="8"/>
      <c r="G30" s="8"/>
      <c r="H30" s="8"/>
      <c r="I30" s="13">
        <v>0</v>
      </c>
    </row>
    <row r="31" spans="1:9">
      <c r="A31" s="8"/>
      <c r="B31" s="8"/>
      <c r="C31" s="8"/>
      <c r="D31" s="8"/>
      <c r="E31" s="8"/>
      <c r="F31" s="8"/>
      <c r="G31" s="8"/>
      <c r="H31" s="8"/>
      <c r="I31" s="14"/>
    </row>
    <row r="32" spans="1:9">
      <c r="A32" s="8" t="s">
        <v>11</v>
      </c>
      <c r="B32" s="8"/>
      <c r="C32" s="8"/>
      <c r="D32" s="8"/>
      <c r="E32" s="8"/>
      <c r="F32" s="8"/>
      <c r="G32" s="8"/>
      <c r="H32" s="8"/>
      <c r="I32" s="13">
        <v>0</v>
      </c>
    </row>
    <row r="33" spans="1:9">
      <c r="A33" s="8"/>
      <c r="B33" s="8"/>
      <c r="C33" s="8"/>
      <c r="D33" s="8"/>
      <c r="E33" s="8"/>
      <c r="F33" s="8"/>
      <c r="G33" s="8"/>
      <c r="H33" s="8"/>
      <c r="I33" s="13"/>
    </row>
    <row r="34" spans="1:9">
      <c r="A34" s="8" t="s">
        <v>12</v>
      </c>
      <c r="B34" s="8"/>
      <c r="C34" s="8"/>
      <c r="D34" s="8"/>
      <c r="E34" s="8"/>
      <c r="F34" s="8"/>
      <c r="G34" s="8"/>
      <c r="H34" s="8"/>
      <c r="I34" s="13">
        <v>0</v>
      </c>
    </row>
    <row r="35" spans="1:9">
      <c r="A35" s="8"/>
      <c r="B35" s="8"/>
      <c r="C35" s="8"/>
      <c r="D35" s="8"/>
      <c r="E35" s="8"/>
      <c r="F35" s="8"/>
      <c r="G35" s="8"/>
      <c r="H35" s="8"/>
      <c r="I35" s="13"/>
    </row>
    <row r="36" spans="1:9">
      <c r="A36" s="8" t="s">
        <v>13</v>
      </c>
      <c r="B36" s="8"/>
      <c r="C36" s="8"/>
      <c r="D36" s="8"/>
      <c r="E36" s="8"/>
      <c r="F36" s="8"/>
      <c r="G36" s="8"/>
      <c r="H36" s="8"/>
      <c r="I36" s="13">
        <v>58959.42</v>
      </c>
    </row>
    <row r="37" spans="1:9">
      <c r="A37" s="8"/>
      <c r="B37" s="8"/>
      <c r="C37" s="8"/>
      <c r="D37" s="8"/>
      <c r="E37" s="8"/>
      <c r="F37" s="8"/>
      <c r="G37" s="8"/>
      <c r="H37" s="8"/>
      <c r="I37" s="8"/>
    </row>
    <row r="38" spans="1:9">
      <c r="A38" s="58" t="s">
        <v>16</v>
      </c>
      <c r="B38" s="59"/>
      <c r="C38" s="59"/>
      <c r="D38" s="59"/>
      <c r="E38" s="59"/>
      <c r="F38" s="59"/>
      <c r="G38" s="59"/>
      <c r="H38" s="59"/>
      <c r="I38" s="60"/>
    </row>
    <row r="39" spans="1:9">
      <c r="A39" s="61"/>
      <c r="B39" s="62"/>
      <c r="C39" s="62"/>
      <c r="D39" s="62"/>
      <c r="E39" s="62"/>
      <c r="F39" s="62"/>
      <c r="G39" s="62"/>
      <c r="H39" s="62"/>
      <c r="I39" s="63"/>
    </row>
    <row r="40" spans="1:9">
      <c r="A40" s="8"/>
      <c r="B40" s="8"/>
      <c r="C40" s="8"/>
      <c r="D40" s="8"/>
      <c r="E40" s="8"/>
      <c r="F40" s="8"/>
      <c r="G40" s="34" t="s">
        <v>125</v>
      </c>
      <c r="H40" s="34"/>
      <c r="I40" s="36">
        <f>I41+I55+I73</f>
        <v>770756.87</v>
      </c>
    </row>
    <row r="41" spans="1:9">
      <c r="A41" s="8" t="s">
        <v>15</v>
      </c>
      <c r="B41" s="8"/>
      <c r="C41" s="8"/>
      <c r="D41" s="8"/>
      <c r="E41" s="8"/>
      <c r="F41" s="8"/>
      <c r="G41" s="8"/>
      <c r="H41" s="8"/>
      <c r="I41" s="13">
        <f>SUM(I43:I53)</f>
        <v>379108</v>
      </c>
    </row>
    <row r="42" spans="1:9">
      <c r="A42" s="54" t="s">
        <v>17</v>
      </c>
      <c r="B42" s="55"/>
      <c r="C42" s="55"/>
      <c r="D42" s="55"/>
      <c r="E42" s="55"/>
      <c r="F42" s="56"/>
      <c r="G42" s="51" t="s">
        <v>82</v>
      </c>
      <c r="H42" s="52"/>
      <c r="I42" s="18" t="s">
        <v>83</v>
      </c>
    </row>
    <row r="43" spans="1:9">
      <c r="A43" s="48" t="s">
        <v>20</v>
      </c>
      <c r="B43" s="49"/>
      <c r="C43" s="49"/>
      <c r="D43" s="49"/>
      <c r="E43" s="49"/>
      <c r="F43" s="50"/>
      <c r="G43" s="51" t="s">
        <v>101</v>
      </c>
      <c r="H43" s="53"/>
      <c r="I43" s="19">
        <v>19454</v>
      </c>
    </row>
    <row r="44" spans="1:9">
      <c r="A44" s="48" t="s">
        <v>21</v>
      </c>
      <c r="B44" s="49"/>
      <c r="C44" s="49"/>
      <c r="D44" s="49"/>
      <c r="E44" s="49"/>
      <c r="F44" s="50"/>
      <c r="G44" s="51" t="s">
        <v>101</v>
      </c>
      <c r="H44" s="53"/>
      <c r="I44" s="19">
        <v>1416</v>
      </c>
    </row>
    <row r="45" spans="1:9">
      <c r="A45" s="48" t="s">
        <v>22</v>
      </c>
      <c r="B45" s="49"/>
      <c r="C45" s="49"/>
      <c r="D45" s="49"/>
      <c r="E45" s="49"/>
      <c r="F45" s="50"/>
      <c r="G45" s="51" t="s">
        <v>100</v>
      </c>
      <c r="H45" s="53"/>
      <c r="I45" s="19"/>
    </row>
    <row r="46" spans="1:9">
      <c r="A46" s="48" t="s">
        <v>23</v>
      </c>
      <c r="B46" s="49"/>
      <c r="C46" s="49"/>
      <c r="D46" s="49"/>
      <c r="E46" s="49"/>
      <c r="F46" s="50"/>
      <c r="G46" s="51" t="s">
        <v>100</v>
      </c>
      <c r="H46" s="53"/>
      <c r="I46" s="19"/>
    </row>
    <row r="47" spans="1:9">
      <c r="A47" s="48" t="s">
        <v>26</v>
      </c>
      <c r="B47" s="49"/>
      <c r="C47" s="49"/>
      <c r="D47" s="49"/>
      <c r="E47" s="49"/>
      <c r="F47" s="50"/>
      <c r="G47" s="51" t="s">
        <v>100</v>
      </c>
      <c r="H47" s="53"/>
      <c r="I47" s="19"/>
    </row>
    <row r="48" spans="1:9">
      <c r="A48" s="48" t="s">
        <v>24</v>
      </c>
      <c r="B48" s="49"/>
      <c r="C48" s="49"/>
      <c r="D48" s="49"/>
      <c r="E48" s="49"/>
      <c r="F48" s="50"/>
      <c r="G48" s="51" t="s">
        <v>100</v>
      </c>
      <c r="H48" s="53"/>
      <c r="I48" s="19"/>
    </row>
    <row r="49" spans="1:19">
      <c r="A49" s="48" t="s">
        <v>25</v>
      </c>
      <c r="B49" s="49"/>
      <c r="C49" s="49"/>
      <c r="D49" s="49"/>
      <c r="E49" s="49"/>
      <c r="F49" s="50"/>
      <c r="G49" s="51" t="s">
        <v>100</v>
      </c>
      <c r="H49" s="53"/>
      <c r="I49" s="19">
        <f>379108-I43-I44-I51-I52-I53</f>
        <v>280278</v>
      </c>
    </row>
    <row r="50" spans="1:19">
      <c r="A50" s="48" t="s">
        <v>27</v>
      </c>
      <c r="B50" s="49"/>
      <c r="C50" s="49"/>
      <c r="D50" s="49"/>
      <c r="E50" s="49"/>
      <c r="F50" s="50"/>
      <c r="G50" s="51" t="s">
        <v>100</v>
      </c>
      <c r="H50" s="53"/>
      <c r="I50" s="19"/>
    </row>
    <row r="51" spans="1:19">
      <c r="A51" s="48" t="s">
        <v>28</v>
      </c>
      <c r="B51" s="49"/>
      <c r="C51" s="49"/>
      <c r="D51" s="49"/>
      <c r="E51" s="49"/>
      <c r="F51" s="50"/>
      <c r="G51" s="51" t="s">
        <v>100</v>
      </c>
      <c r="H51" s="53"/>
      <c r="I51" s="19">
        <v>840</v>
      </c>
    </row>
    <row r="52" spans="1:19">
      <c r="A52" s="48" t="s">
        <v>29</v>
      </c>
      <c r="B52" s="49"/>
      <c r="C52" s="49"/>
      <c r="D52" s="49"/>
      <c r="E52" s="49"/>
      <c r="F52" s="50"/>
      <c r="G52" s="51" t="s">
        <v>100</v>
      </c>
      <c r="H52" s="53"/>
      <c r="I52" s="19">
        <f>5100+31817+13887</f>
        <v>50804</v>
      </c>
    </row>
    <row r="53" spans="1:19">
      <c r="A53" s="48" t="s">
        <v>30</v>
      </c>
      <c r="B53" s="49"/>
      <c r="C53" s="49"/>
      <c r="D53" s="49"/>
      <c r="E53" s="49"/>
      <c r="F53" s="50"/>
      <c r="G53" s="51" t="s">
        <v>100</v>
      </c>
      <c r="H53" s="53"/>
      <c r="I53" s="19">
        <v>26316</v>
      </c>
    </row>
    <row r="54" spans="1:19">
      <c r="A54" s="20"/>
      <c r="B54" s="20"/>
      <c r="C54" s="20"/>
      <c r="D54" s="20"/>
      <c r="E54" s="20"/>
      <c r="F54" s="20"/>
      <c r="G54" s="30"/>
      <c r="H54" s="30"/>
      <c r="I54" s="21"/>
    </row>
    <row r="55" spans="1:19">
      <c r="A55" s="8" t="s">
        <v>59</v>
      </c>
      <c r="B55" s="8"/>
      <c r="C55" s="8"/>
      <c r="D55" s="8"/>
      <c r="E55" s="8"/>
      <c r="F55" s="8"/>
      <c r="G55" s="8"/>
      <c r="H55" s="8"/>
      <c r="I55" s="13">
        <f>SUM(I57:I69)+98485</f>
        <v>375701.87</v>
      </c>
    </row>
    <row r="56" spans="1:19">
      <c r="A56" s="54" t="s">
        <v>17</v>
      </c>
      <c r="B56" s="55"/>
      <c r="C56" s="55"/>
      <c r="D56" s="55"/>
      <c r="E56" s="55"/>
      <c r="F56" s="56"/>
      <c r="G56" s="51" t="s">
        <v>82</v>
      </c>
      <c r="H56" s="52"/>
      <c r="I56" s="18" t="s">
        <v>83</v>
      </c>
    </row>
    <row r="57" spans="1:19">
      <c r="A57" s="45" t="s">
        <v>31</v>
      </c>
      <c r="B57" s="46"/>
      <c r="C57" s="46"/>
      <c r="D57" s="46"/>
      <c r="E57" s="46"/>
      <c r="F57" s="47"/>
      <c r="G57" s="51" t="s">
        <v>100</v>
      </c>
      <c r="H57" s="53"/>
      <c r="I57" s="19">
        <v>4523</v>
      </c>
      <c r="S57" s="41"/>
    </row>
    <row r="58" spans="1:19">
      <c r="A58" s="45" t="s">
        <v>32</v>
      </c>
      <c r="B58" s="46"/>
      <c r="C58" s="46"/>
      <c r="D58" s="46"/>
      <c r="E58" s="46"/>
      <c r="F58" s="47"/>
      <c r="G58" s="51" t="s">
        <v>100</v>
      </c>
      <c r="H58" s="53"/>
      <c r="I58" s="19">
        <v>7072.3</v>
      </c>
    </row>
    <row r="59" spans="1:19" ht="29.25" customHeight="1">
      <c r="A59" s="42" t="s">
        <v>33</v>
      </c>
      <c r="B59" s="43"/>
      <c r="C59" s="43"/>
      <c r="D59" s="43"/>
      <c r="E59" s="43"/>
      <c r="F59" s="44"/>
      <c r="G59" s="51" t="s">
        <v>100</v>
      </c>
      <c r="H59" s="53"/>
      <c r="I59" s="19">
        <v>91446</v>
      </c>
    </row>
    <row r="60" spans="1:19">
      <c r="A60" s="42" t="s">
        <v>37</v>
      </c>
      <c r="B60" s="43"/>
      <c r="C60" s="43"/>
      <c r="D60" s="43"/>
      <c r="E60" s="43"/>
      <c r="F60" s="44"/>
      <c r="G60" s="51" t="s">
        <v>100</v>
      </c>
      <c r="H60" s="53"/>
      <c r="I60" s="19">
        <v>164.47</v>
      </c>
    </row>
    <row r="61" spans="1:19" ht="29.25" customHeight="1">
      <c r="A61" s="42" t="s">
        <v>38</v>
      </c>
      <c r="B61" s="43"/>
      <c r="C61" s="43"/>
      <c r="D61" s="43"/>
      <c r="E61" s="43"/>
      <c r="F61" s="44"/>
      <c r="G61" s="51" t="s">
        <v>100</v>
      </c>
      <c r="H61" s="53"/>
      <c r="I61" s="19">
        <v>12747</v>
      </c>
    </row>
    <row r="62" spans="1:19" ht="28.5" customHeight="1">
      <c r="A62" s="42" t="s">
        <v>39</v>
      </c>
      <c r="B62" s="43"/>
      <c r="C62" s="43"/>
      <c r="D62" s="43"/>
      <c r="E62" s="43"/>
      <c r="F62" s="44"/>
      <c r="G62" s="51" t="s">
        <v>100</v>
      </c>
      <c r="H62" s="53"/>
      <c r="I62" s="19">
        <v>7072.3</v>
      </c>
    </row>
    <row r="63" spans="1:19" ht="29.25" customHeight="1">
      <c r="A63" s="42" t="s">
        <v>40</v>
      </c>
      <c r="B63" s="43"/>
      <c r="C63" s="43"/>
      <c r="D63" s="43"/>
      <c r="E63" s="43"/>
      <c r="F63" s="44"/>
      <c r="G63" s="51" t="s">
        <v>100</v>
      </c>
      <c r="H63" s="53"/>
      <c r="I63" s="19">
        <v>39391</v>
      </c>
    </row>
    <row r="64" spans="1:19" ht="29.25" customHeight="1">
      <c r="A64" s="42" t="s">
        <v>41</v>
      </c>
      <c r="B64" s="43"/>
      <c r="C64" s="43"/>
      <c r="D64" s="43"/>
      <c r="E64" s="43"/>
      <c r="F64" s="44"/>
      <c r="G64" s="51" t="s">
        <v>100</v>
      </c>
      <c r="H64" s="53"/>
      <c r="I64" s="19">
        <f>9374.9+1315.8</f>
        <v>10690.699999999999</v>
      </c>
    </row>
    <row r="65" spans="1:9">
      <c r="A65" s="45" t="s">
        <v>42</v>
      </c>
      <c r="B65" s="46"/>
      <c r="C65" s="46"/>
      <c r="D65" s="46"/>
      <c r="E65" s="46"/>
      <c r="F65" s="47"/>
      <c r="G65" s="51" t="s">
        <v>100</v>
      </c>
      <c r="H65" s="53"/>
      <c r="I65" s="19">
        <v>59374</v>
      </c>
    </row>
    <row r="66" spans="1:9">
      <c r="A66" s="66" t="s">
        <v>43</v>
      </c>
      <c r="B66" s="67"/>
      <c r="C66" s="67"/>
      <c r="D66" s="67"/>
      <c r="E66" s="67"/>
      <c r="F66" s="68"/>
      <c r="G66" s="51" t="s">
        <v>100</v>
      </c>
      <c r="H66" s="53"/>
      <c r="I66" s="19">
        <v>12582</v>
      </c>
    </row>
    <row r="67" spans="1:9">
      <c r="A67" s="42" t="s">
        <v>97</v>
      </c>
      <c r="B67" s="43"/>
      <c r="C67" s="43"/>
      <c r="D67" s="43"/>
      <c r="E67" s="43"/>
      <c r="F67" s="44"/>
      <c r="G67" s="51" t="s">
        <v>100</v>
      </c>
      <c r="H67" s="53"/>
      <c r="I67" s="19">
        <v>4851.8999999999996</v>
      </c>
    </row>
    <row r="68" spans="1:9">
      <c r="A68" s="42" t="s">
        <v>99</v>
      </c>
      <c r="B68" s="43"/>
      <c r="C68" s="43"/>
      <c r="D68" s="43"/>
      <c r="E68" s="43"/>
      <c r="F68" s="44"/>
      <c r="G68" s="51" t="s">
        <v>100</v>
      </c>
      <c r="H68" s="53"/>
      <c r="I68" s="19">
        <v>6003.2</v>
      </c>
    </row>
    <row r="69" spans="1:9">
      <c r="A69" s="42" t="s">
        <v>98</v>
      </c>
      <c r="B69" s="43"/>
      <c r="C69" s="43"/>
      <c r="D69" s="43"/>
      <c r="E69" s="43"/>
      <c r="F69" s="44"/>
      <c r="G69" s="51" t="s">
        <v>100</v>
      </c>
      <c r="H69" s="53"/>
      <c r="I69" s="19">
        <v>21299</v>
      </c>
    </row>
    <row r="70" spans="1:9">
      <c r="A70" s="48"/>
      <c r="B70" s="49"/>
      <c r="C70" s="49"/>
      <c r="D70" s="49"/>
      <c r="E70" s="49"/>
      <c r="F70" s="49"/>
      <c r="G70" s="25"/>
      <c r="H70" s="25"/>
      <c r="I70" s="29"/>
    </row>
    <row r="71" spans="1:9">
      <c r="A71" s="27" t="s">
        <v>44</v>
      </c>
      <c r="B71" s="25"/>
      <c r="C71" s="25"/>
      <c r="D71" s="25"/>
      <c r="E71" s="25"/>
      <c r="F71" s="25"/>
      <c r="G71" s="25"/>
      <c r="H71" s="25"/>
      <c r="I71" s="29"/>
    </row>
    <row r="72" spans="1:9">
      <c r="A72" s="54" t="s">
        <v>17</v>
      </c>
      <c r="B72" s="55"/>
      <c r="C72" s="55"/>
      <c r="D72" s="55"/>
      <c r="E72" s="55"/>
      <c r="F72" s="56"/>
      <c r="G72" s="51" t="s">
        <v>82</v>
      </c>
      <c r="H72" s="53"/>
      <c r="I72" s="18" t="s">
        <v>83</v>
      </c>
    </row>
    <row r="73" spans="1:9">
      <c r="A73" s="45" t="s">
        <v>45</v>
      </c>
      <c r="B73" s="46"/>
      <c r="C73" s="46"/>
      <c r="D73" s="46"/>
      <c r="E73" s="46"/>
      <c r="F73" s="47"/>
      <c r="G73" s="48" t="s">
        <v>101</v>
      </c>
      <c r="H73" s="50"/>
      <c r="I73" s="19">
        <v>15947</v>
      </c>
    </row>
    <row r="74" spans="1:9">
      <c r="A74" s="27"/>
      <c r="B74" s="25"/>
      <c r="C74" s="25"/>
      <c r="D74" s="25"/>
      <c r="E74" s="25"/>
      <c r="F74" s="25"/>
      <c r="G74" s="25"/>
      <c r="H74" s="25"/>
      <c r="I74" s="29"/>
    </row>
    <row r="75" spans="1:9">
      <c r="A75" s="8" t="s">
        <v>46</v>
      </c>
      <c r="B75" s="8"/>
      <c r="C75" s="8"/>
      <c r="D75" s="8"/>
      <c r="E75" s="8"/>
      <c r="F75" s="8"/>
      <c r="G75" s="8"/>
      <c r="H75" s="8"/>
      <c r="I75" s="14"/>
    </row>
    <row r="76" spans="1:9">
      <c r="A76" s="8"/>
      <c r="B76" s="8"/>
      <c r="C76" s="8"/>
      <c r="D76" s="8"/>
      <c r="E76" s="8"/>
      <c r="F76" s="8"/>
      <c r="G76" s="8"/>
      <c r="H76" s="8"/>
      <c r="I76" s="14"/>
    </row>
    <row r="77" spans="1:9">
      <c r="A77" s="8" t="s">
        <v>84</v>
      </c>
      <c r="B77" s="8"/>
      <c r="C77" s="8"/>
      <c r="D77" s="8"/>
      <c r="E77" s="8"/>
      <c r="F77" s="8"/>
      <c r="G77" s="8"/>
      <c r="H77" s="8"/>
      <c r="I77" s="13">
        <v>0</v>
      </c>
    </row>
    <row r="78" spans="1:9">
      <c r="A78" s="8" t="s">
        <v>85</v>
      </c>
      <c r="B78" s="8"/>
      <c r="C78" s="8"/>
      <c r="D78" s="8"/>
      <c r="E78" s="8"/>
      <c r="F78" s="8"/>
      <c r="G78" s="8"/>
      <c r="H78" s="8"/>
      <c r="I78" s="13">
        <v>0</v>
      </c>
    </row>
    <row r="79" spans="1:9">
      <c r="A79" s="8" t="s">
        <v>86</v>
      </c>
      <c r="B79" s="8"/>
      <c r="C79" s="8"/>
      <c r="D79" s="8"/>
      <c r="E79" s="8"/>
      <c r="F79" s="8"/>
      <c r="G79" s="8"/>
      <c r="H79" s="8"/>
      <c r="I79" s="13">
        <v>0</v>
      </c>
    </row>
    <row r="80" spans="1:9">
      <c r="A80" s="8" t="s">
        <v>87</v>
      </c>
      <c r="B80" s="8"/>
      <c r="C80" s="8"/>
      <c r="D80" s="8"/>
      <c r="E80" s="8"/>
      <c r="F80" s="8"/>
      <c r="G80" s="8"/>
      <c r="H80" s="8"/>
      <c r="I80" s="13">
        <v>0</v>
      </c>
    </row>
    <row r="81" spans="1:9">
      <c r="A81" s="8"/>
      <c r="B81" s="8"/>
      <c r="C81" s="8"/>
      <c r="D81" s="8"/>
      <c r="E81" s="8"/>
      <c r="F81" s="8"/>
      <c r="G81" s="8"/>
      <c r="H81" s="8"/>
      <c r="I81" s="14"/>
    </row>
    <row r="82" spans="1:9">
      <c r="A82" s="8" t="s">
        <v>88</v>
      </c>
      <c r="B82" s="8"/>
      <c r="C82" s="8"/>
      <c r="D82" s="8"/>
      <c r="E82" s="8"/>
      <c r="F82" s="8"/>
      <c r="G82" s="8"/>
      <c r="H82" s="8"/>
      <c r="I82" s="14"/>
    </row>
    <row r="83" spans="1:9">
      <c r="A83" s="8"/>
      <c r="B83" s="8"/>
      <c r="C83" s="8"/>
      <c r="D83" s="8"/>
      <c r="E83" s="8"/>
      <c r="F83" s="8"/>
      <c r="G83" s="8"/>
      <c r="H83" s="8"/>
      <c r="I83" s="14"/>
    </row>
    <row r="84" spans="1:9">
      <c r="A84" s="8" t="s">
        <v>89</v>
      </c>
      <c r="B84" s="8"/>
      <c r="C84" s="8"/>
      <c r="D84" s="8"/>
      <c r="E84" s="8"/>
      <c r="F84" s="8"/>
      <c r="G84" s="8"/>
      <c r="H84" s="8"/>
      <c r="I84" s="13">
        <v>0</v>
      </c>
    </row>
    <row r="85" spans="1:9">
      <c r="A85" s="8" t="s">
        <v>53</v>
      </c>
      <c r="B85" s="8"/>
      <c r="C85" s="8"/>
      <c r="D85" s="8"/>
      <c r="E85" s="8"/>
      <c r="F85" s="8"/>
      <c r="G85" s="8"/>
      <c r="H85" s="8"/>
      <c r="I85" s="13">
        <v>0</v>
      </c>
    </row>
    <row r="86" spans="1:9">
      <c r="A86" s="8" t="s">
        <v>90</v>
      </c>
      <c r="B86" s="8"/>
      <c r="C86" s="8"/>
      <c r="D86" s="8"/>
      <c r="E86" s="8"/>
      <c r="F86" s="8"/>
      <c r="G86" s="8"/>
      <c r="H86" s="8"/>
      <c r="I86" s="13">
        <f>I14</f>
        <v>50973.54</v>
      </c>
    </row>
    <row r="87" spans="1:9">
      <c r="A87" s="1" t="s">
        <v>91</v>
      </c>
      <c r="B87" s="1"/>
      <c r="C87" s="1"/>
      <c r="D87" s="1"/>
      <c r="E87" s="1"/>
      <c r="F87" s="1"/>
      <c r="G87" s="1"/>
      <c r="H87" s="1"/>
      <c r="I87" s="13">
        <v>0</v>
      </c>
    </row>
    <row r="88" spans="1:9">
      <c r="A88" s="1" t="s">
        <v>57</v>
      </c>
      <c r="B88" s="1"/>
      <c r="C88" s="1"/>
      <c r="D88" s="1"/>
      <c r="E88" s="1"/>
      <c r="F88" s="1"/>
      <c r="G88" s="1"/>
      <c r="H88" s="1"/>
      <c r="I88" s="13">
        <v>0</v>
      </c>
    </row>
    <row r="89" spans="1:9">
      <c r="A89" s="1" t="s">
        <v>92</v>
      </c>
      <c r="B89" s="1"/>
      <c r="C89" s="1"/>
      <c r="D89" s="1"/>
      <c r="E89" s="1"/>
      <c r="F89" s="1"/>
      <c r="G89" s="1"/>
      <c r="H89" s="1"/>
      <c r="I89" s="13">
        <f>I36</f>
        <v>58959.42</v>
      </c>
    </row>
    <row r="90" spans="1:9">
      <c r="A90" s="1"/>
      <c r="B90" s="1"/>
      <c r="C90" s="1"/>
      <c r="D90" s="1"/>
      <c r="E90" s="1"/>
      <c r="F90" s="1"/>
      <c r="G90" s="1"/>
      <c r="H90" s="1"/>
      <c r="I90" s="14"/>
    </row>
    <row r="91" spans="1:9">
      <c r="A91" s="1" t="s">
        <v>58</v>
      </c>
      <c r="B91" s="1"/>
      <c r="C91" s="1"/>
      <c r="D91" s="1"/>
      <c r="E91" s="1"/>
      <c r="F91" s="1"/>
      <c r="G91" s="1"/>
      <c r="H91" s="1"/>
      <c r="I91" s="14"/>
    </row>
    <row r="92" spans="1:9">
      <c r="A92" s="1"/>
      <c r="B92" s="1"/>
      <c r="C92" s="1"/>
      <c r="D92" s="1"/>
      <c r="E92" s="1"/>
      <c r="F92" s="1"/>
      <c r="G92" s="1"/>
      <c r="H92" s="1"/>
      <c r="I92" s="14"/>
    </row>
    <row r="93" spans="1:9">
      <c r="A93" s="1" t="s">
        <v>84</v>
      </c>
      <c r="B93" s="1"/>
      <c r="C93" s="1"/>
      <c r="D93" s="1"/>
      <c r="E93" s="1"/>
      <c r="F93" s="1"/>
      <c r="G93" s="1"/>
      <c r="H93" s="1"/>
      <c r="I93" s="13">
        <v>0</v>
      </c>
    </row>
    <row r="94" spans="1:9">
      <c r="A94" s="1" t="s">
        <v>85</v>
      </c>
      <c r="B94" s="1"/>
      <c r="C94" s="1"/>
      <c r="D94" s="1"/>
      <c r="E94" s="1"/>
      <c r="F94" s="1"/>
      <c r="G94" s="1"/>
      <c r="H94" s="1"/>
      <c r="I94" s="13">
        <v>0</v>
      </c>
    </row>
    <row r="95" spans="1:9">
      <c r="A95" s="1" t="s">
        <v>86</v>
      </c>
      <c r="B95" s="1"/>
      <c r="C95" s="1"/>
      <c r="D95" s="1"/>
      <c r="E95" s="1"/>
      <c r="F95" s="1"/>
      <c r="G95" s="1"/>
      <c r="H95" s="1"/>
      <c r="I95" s="13">
        <v>0</v>
      </c>
    </row>
    <row r="96" spans="1:9">
      <c r="A96" s="1" t="s">
        <v>87</v>
      </c>
      <c r="B96" s="1"/>
      <c r="C96" s="1"/>
      <c r="D96" s="1"/>
      <c r="E96" s="1"/>
      <c r="F96" s="1"/>
      <c r="G96" s="1"/>
      <c r="H96" s="1"/>
      <c r="I96" s="13">
        <v>0</v>
      </c>
    </row>
    <row r="97" spans="1:9">
      <c r="A97" s="1"/>
      <c r="B97" s="1"/>
      <c r="C97" s="1"/>
      <c r="D97" s="1"/>
      <c r="E97" s="1"/>
      <c r="F97" s="1"/>
      <c r="G97" s="1"/>
      <c r="H97" s="1"/>
      <c r="I97" s="14"/>
    </row>
    <row r="98" spans="1:9">
      <c r="A98" s="1" t="s">
        <v>93</v>
      </c>
      <c r="B98" s="1"/>
      <c r="C98" s="1"/>
      <c r="D98" s="1"/>
      <c r="E98" s="1"/>
      <c r="F98" s="1"/>
      <c r="G98" s="1"/>
      <c r="H98" s="1"/>
      <c r="I98" s="13">
        <v>0</v>
      </c>
    </row>
    <row r="99" spans="1:9">
      <c r="A99" s="1" t="s">
        <v>94</v>
      </c>
      <c r="B99" s="1"/>
      <c r="C99" s="1"/>
      <c r="D99" s="1"/>
      <c r="E99" s="1"/>
      <c r="F99" s="1"/>
      <c r="G99" s="1"/>
      <c r="H99" s="1"/>
      <c r="I99" s="13">
        <v>0</v>
      </c>
    </row>
    <row r="100" spans="1:9">
      <c r="A100" s="1" t="s">
        <v>95</v>
      </c>
      <c r="B100" s="1"/>
      <c r="C100" s="1"/>
      <c r="D100" s="1"/>
      <c r="E100" s="1"/>
      <c r="F100" s="1"/>
      <c r="G100" s="1"/>
      <c r="H100" s="1"/>
      <c r="I100" s="13">
        <v>0</v>
      </c>
    </row>
    <row r="101" spans="1:9">
      <c r="A101" s="1" t="s">
        <v>60</v>
      </c>
      <c r="B101" s="1"/>
      <c r="C101" s="1"/>
      <c r="D101" s="1"/>
      <c r="E101" s="1"/>
      <c r="F101" s="1"/>
      <c r="G101" s="1"/>
      <c r="H101" s="1"/>
      <c r="I101" s="13">
        <v>0</v>
      </c>
    </row>
    <row r="102" spans="1:9">
      <c r="I102" s="7"/>
    </row>
    <row r="103" spans="1:9">
      <c r="I103" s="7"/>
    </row>
  </sheetData>
  <mergeCells count="63">
    <mergeCell ref="A73:F73"/>
    <mergeCell ref="G73:H73"/>
    <mergeCell ref="A63:F63"/>
    <mergeCell ref="G63:H63"/>
    <mergeCell ref="A64:F64"/>
    <mergeCell ref="G64:H64"/>
    <mergeCell ref="A65:F65"/>
    <mergeCell ref="G65:H65"/>
    <mergeCell ref="A66:F66"/>
    <mergeCell ref="G66:H66"/>
    <mergeCell ref="A70:F70"/>
    <mergeCell ref="A72:F72"/>
    <mergeCell ref="G72:H72"/>
    <mergeCell ref="A67:F67"/>
    <mergeCell ref="G67:H67"/>
    <mergeCell ref="G68:H68"/>
    <mergeCell ref="A59:F59"/>
    <mergeCell ref="G59:H59"/>
    <mergeCell ref="A60:F60"/>
    <mergeCell ref="G60:H60"/>
    <mergeCell ref="A61:F61"/>
    <mergeCell ref="G61:H61"/>
    <mergeCell ref="G69:H69"/>
    <mergeCell ref="A68:F68"/>
    <mergeCell ref="A69:F69"/>
    <mergeCell ref="A62:F62"/>
    <mergeCell ref="G62:H62"/>
    <mergeCell ref="A56:F56"/>
    <mergeCell ref="G56:H56"/>
    <mergeCell ref="A57:F57"/>
    <mergeCell ref="G57:H57"/>
    <mergeCell ref="A58:F58"/>
    <mergeCell ref="G58:H58"/>
    <mergeCell ref="A51:F51"/>
    <mergeCell ref="G51:H51"/>
    <mergeCell ref="A52:F52"/>
    <mergeCell ref="G52:H52"/>
    <mergeCell ref="A53:F53"/>
    <mergeCell ref="G53:H53"/>
    <mergeCell ref="G48:H48"/>
    <mergeCell ref="A49:F49"/>
    <mergeCell ref="G49:H49"/>
    <mergeCell ref="A50:F50"/>
    <mergeCell ref="G50:H50"/>
    <mergeCell ref="A48:F48"/>
    <mergeCell ref="A1:I1"/>
    <mergeCell ref="A2:I2"/>
    <mergeCell ref="A3:I3"/>
    <mergeCell ref="B5:C5"/>
    <mergeCell ref="A38:I39"/>
    <mergeCell ref="A28:C28"/>
    <mergeCell ref="A42:F42"/>
    <mergeCell ref="G42:H42"/>
    <mergeCell ref="A43:F43"/>
    <mergeCell ref="G43:H43"/>
    <mergeCell ref="A44:F44"/>
    <mergeCell ref="G44:H44"/>
    <mergeCell ref="A45:F45"/>
    <mergeCell ref="G45:H45"/>
    <mergeCell ref="A46:F46"/>
    <mergeCell ref="G46:H46"/>
    <mergeCell ref="A47:F47"/>
    <mergeCell ref="G47:H47"/>
  </mergeCells>
  <pageMargins left="0.70866141732283472" right="0.70866141732283472" top="0.74803149606299213" bottom="0.74803149606299213" header="0.31496062992125984" footer="0.31496062992125984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03"/>
  <sheetViews>
    <sheetView topLeftCell="A26" zoomScale="70" zoomScaleNormal="70" workbookViewId="0">
      <selection activeCell="I56" sqref="I56"/>
    </sheetView>
  </sheetViews>
  <sheetFormatPr defaultRowHeight="15"/>
  <cols>
    <col min="8" max="8" width="11.42578125" customWidth="1"/>
    <col min="9" max="9" width="10.7109375" bestFit="1" customWidth="1"/>
  </cols>
  <sheetData>
    <row r="1" spans="1:9">
      <c r="A1" s="57" t="s">
        <v>0</v>
      </c>
      <c r="B1" s="57"/>
      <c r="C1" s="57"/>
      <c r="D1" s="57"/>
      <c r="E1" s="57"/>
      <c r="F1" s="57"/>
      <c r="G1" s="57"/>
      <c r="H1" s="57"/>
      <c r="I1" s="57"/>
    </row>
    <row r="2" spans="1:9">
      <c r="A2" s="57" t="s">
        <v>1</v>
      </c>
      <c r="B2" s="57"/>
      <c r="C2" s="57"/>
      <c r="D2" s="57"/>
      <c r="E2" s="57"/>
      <c r="F2" s="57"/>
      <c r="G2" s="57"/>
      <c r="H2" s="57"/>
      <c r="I2" s="57"/>
    </row>
    <row r="3" spans="1:9">
      <c r="A3" s="57" t="s">
        <v>104</v>
      </c>
      <c r="B3" s="57"/>
      <c r="C3" s="57"/>
      <c r="D3" s="57"/>
      <c r="E3" s="57"/>
      <c r="F3" s="57"/>
      <c r="G3" s="57"/>
      <c r="H3" s="57"/>
      <c r="I3" s="57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 t="s">
        <v>2</v>
      </c>
      <c r="B5" s="57" t="s">
        <v>69</v>
      </c>
      <c r="C5" s="57"/>
      <c r="D5" s="6" t="s">
        <v>70</v>
      </c>
      <c r="E5" s="2">
        <v>2</v>
      </c>
      <c r="F5" s="1"/>
      <c r="G5" s="1"/>
      <c r="H5" s="1"/>
      <c r="I5" s="1"/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7" spans="1:9" ht="15.75" thickBot="1">
      <c r="A7" s="3" t="s">
        <v>5</v>
      </c>
      <c r="B7" s="3"/>
      <c r="C7" s="3"/>
      <c r="D7" s="3"/>
      <c r="E7" s="3"/>
      <c r="F7" s="3"/>
      <c r="G7" s="3"/>
      <c r="H7" s="3"/>
      <c r="I7" s="3"/>
    </row>
    <row r="8" spans="1:9" ht="15.75" thickBot="1">
      <c r="A8" s="3" t="s">
        <v>71</v>
      </c>
      <c r="B8" s="3"/>
      <c r="C8" s="3"/>
      <c r="D8" s="3"/>
      <c r="E8" s="3"/>
      <c r="F8" s="3"/>
      <c r="G8" s="3"/>
      <c r="H8" s="3"/>
      <c r="I8" s="3"/>
    </row>
    <row r="9" spans="1:9">
      <c r="A9" s="8"/>
      <c r="B9" s="8"/>
      <c r="C9" s="8"/>
      <c r="D9" s="8"/>
      <c r="E9" s="8"/>
      <c r="F9" s="8"/>
      <c r="G9" s="8"/>
      <c r="H9" s="8"/>
      <c r="I9" s="8"/>
    </row>
    <row r="10" spans="1:9">
      <c r="A10" s="8" t="s">
        <v>7</v>
      </c>
      <c r="B10" s="8"/>
      <c r="C10" s="8"/>
      <c r="D10" s="8"/>
      <c r="E10" s="8"/>
      <c r="F10" s="8"/>
      <c r="G10" s="8" t="s">
        <v>72</v>
      </c>
      <c r="H10" s="16"/>
      <c r="I10" s="13">
        <v>0</v>
      </c>
    </row>
    <row r="11" spans="1:9">
      <c r="A11" s="8"/>
      <c r="B11" s="8"/>
      <c r="C11" s="8"/>
      <c r="D11" s="8"/>
      <c r="E11" s="8"/>
      <c r="F11" s="8"/>
      <c r="G11" s="8"/>
      <c r="H11" s="8"/>
      <c r="I11" s="13"/>
    </row>
    <row r="12" spans="1:9">
      <c r="A12" s="8" t="s">
        <v>73</v>
      </c>
      <c r="B12" s="8"/>
      <c r="C12" s="8"/>
      <c r="D12" s="8"/>
      <c r="E12" s="8"/>
      <c r="F12" s="8"/>
      <c r="G12" s="8"/>
      <c r="H12" s="8"/>
      <c r="I12" s="13">
        <v>0</v>
      </c>
    </row>
    <row r="13" spans="1:9">
      <c r="A13" s="8"/>
      <c r="B13" s="8"/>
      <c r="C13" s="8"/>
      <c r="D13" s="8"/>
      <c r="E13" s="8"/>
      <c r="F13" s="8"/>
      <c r="G13" s="8"/>
      <c r="H13" s="8"/>
      <c r="I13" s="13"/>
    </row>
    <row r="14" spans="1:9">
      <c r="A14" s="8" t="s">
        <v>74</v>
      </c>
      <c r="B14" s="8"/>
      <c r="C14" s="8"/>
      <c r="D14" s="8"/>
      <c r="E14" s="8"/>
      <c r="F14" s="8"/>
      <c r="G14" s="8"/>
      <c r="H14" s="8"/>
      <c r="I14" s="36">
        <v>109570.3</v>
      </c>
    </row>
    <row r="15" spans="1:9">
      <c r="A15" s="8"/>
      <c r="B15" s="8"/>
      <c r="C15" s="8"/>
      <c r="D15" s="8"/>
      <c r="E15" s="8"/>
      <c r="F15" s="8"/>
      <c r="G15" s="34" t="s">
        <v>112</v>
      </c>
      <c r="H15" s="34"/>
      <c r="I15" s="35">
        <f>I16+I28</f>
        <v>351904</v>
      </c>
    </row>
    <row r="16" spans="1:9">
      <c r="A16" s="8" t="s">
        <v>8</v>
      </c>
      <c r="B16" s="8"/>
      <c r="C16" s="8"/>
      <c r="D16" s="8"/>
      <c r="E16" s="8"/>
      <c r="F16" s="8"/>
      <c r="G16" s="8"/>
      <c r="H16" s="8"/>
      <c r="I16" s="13">
        <v>315610</v>
      </c>
    </row>
    <row r="17" spans="1:9">
      <c r="A17" s="8"/>
      <c r="B17" s="8"/>
      <c r="C17" s="8"/>
      <c r="D17" s="8"/>
      <c r="E17" s="8"/>
      <c r="F17" s="8"/>
      <c r="G17" s="8"/>
      <c r="H17" s="8"/>
      <c r="I17" s="14"/>
    </row>
    <row r="18" spans="1:9">
      <c r="A18" s="17" t="s">
        <v>9</v>
      </c>
      <c r="B18" s="8" t="s">
        <v>75</v>
      </c>
      <c r="C18" s="8"/>
      <c r="D18" s="8"/>
      <c r="E18" s="8"/>
      <c r="F18" s="8"/>
      <c r="G18" s="8"/>
      <c r="H18" s="8"/>
      <c r="I18" s="13">
        <v>138605.1</v>
      </c>
    </row>
    <row r="19" spans="1:9">
      <c r="A19" s="17" t="s">
        <v>9</v>
      </c>
      <c r="B19" s="8" t="s">
        <v>34</v>
      </c>
      <c r="C19" s="8"/>
      <c r="D19" s="8"/>
      <c r="E19" s="8"/>
      <c r="F19" s="8"/>
      <c r="G19" s="8"/>
      <c r="H19" s="8"/>
      <c r="I19" s="13">
        <v>173068.62</v>
      </c>
    </row>
    <row r="20" spans="1:9">
      <c r="A20" s="17" t="s">
        <v>9</v>
      </c>
      <c r="B20" s="8" t="s">
        <v>76</v>
      </c>
      <c r="C20" s="8"/>
      <c r="D20" s="8"/>
      <c r="E20" s="8"/>
      <c r="F20" s="8"/>
      <c r="G20" s="8"/>
      <c r="H20" s="8"/>
      <c r="I20" s="13">
        <v>3936.12</v>
      </c>
    </row>
    <row r="21" spans="1:9">
      <c r="A21" s="8"/>
      <c r="B21" s="8"/>
      <c r="C21" s="8"/>
      <c r="D21" s="8"/>
      <c r="E21" s="8"/>
      <c r="F21" s="8"/>
      <c r="G21" s="34" t="s">
        <v>113</v>
      </c>
      <c r="H21" s="34"/>
      <c r="I21" s="35">
        <f>I22+I28</f>
        <v>341769</v>
      </c>
    </row>
    <row r="22" spans="1:9">
      <c r="A22" s="8" t="s">
        <v>77</v>
      </c>
      <c r="B22" s="8"/>
      <c r="C22" s="8"/>
      <c r="D22" s="8"/>
      <c r="E22" s="8"/>
      <c r="F22" s="8"/>
      <c r="G22" s="8"/>
      <c r="H22" s="8"/>
      <c r="I22" s="13">
        <v>305475</v>
      </c>
    </row>
    <row r="23" spans="1:9">
      <c r="A23" s="8"/>
      <c r="B23" s="8"/>
      <c r="C23" s="8"/>
      <c r="D23" s="8"/>
      <c r="E23" s="8"/>
      <c r="F23" s="8"/>
      <c r="G23" s="8"/>
      <c r="H23" s="8"/>
      <c r="I23" s="14"/>
    </row>
    <row r="24" spans="1:9">
      <c r="A24" s="17" t="s">
        <v>9</v>
      </c>
      <c r="B24" s="8" t="s">
        <v>78</v>
      </c>
      <c r="C24" s="8"/>
      <c r="D24" s="8"/>
      <c r="E24" s="8"/>
      <c r="F24" s="8"/>
      <c r="G24" s="8"/>
      <c r="H24" s="8"/>
      <c r="I24" s="13">
        <v>305475</v>
      </c>
    </row>
    <row r="25" spans="1:9">
      <c r="A25" s="17" t="s">
        <v>9</v>
      </c>
      <c r="B25" s="8" t="s">
        <v>79</v>
      </c>
      <c r="C25" s="8"/>
      <c r="D25" s="8"/>
      <c r="E25" s="8"/>
      <c r="F25" s="8"/>
      <c r="G25" s="8"/>
      <c r="H25" s="8"/>
      <c r="I25" s="13">
        <v>0</v>
      </c>
    </row>
    <row r="26" spans="1:9">
      <c r="A26" s="17" t="s">
        <v>9</v>
      </c>
      <c r="B26" s="8" t="s">
        <v>80</v>
      </c>
      <c r="C26" s="8"/>
      <c r="D26" s="8"/>
      <c r="E26" s="8"/>
      <c r="F26" s="8"/>
      <c r="G26" s="8"/>
      <c r="H26" s="8"/>
      <c r="I26" s="13">
        <v>0</v>
      </c>
    </row>
    <row r="27" spans="1:9">
      <c r="A27" s="17"/>
      <c r="B27" s="8"/>
      <c r="C27" s="8"/>
      <c r="D27" s="8"/>
      <c r="E27" s="8"/>
      <c r="F27" s="8"/>
      <c r="G27" s="8"/>
      <c r="H27" s="8"/>
      <c r="I27" s="13"/>
    </row>
    <row r="28" spans="1:9">
      <c r="A28" s="64" t="s">
        <v>107</v>
      </c>
      <c r="B28" s="65"/>
      <c r="C28" s="65"/>
      <c r="D28" s="8" t="s">
        <v>108</v>
      </c>
      <c r="E28" s="8"/>
      <c r="F28" s="8"/>
      <c r="G28" s="8"/>
      <c r="H28" s="8"/>
      <c r="I28" s="16">
        <v>36294</v>
      </c>
    </row>
    <row r="29" spans="1:9">
      <c r="A29" s="8"/>
      <c r="B29" s="8"/>
      <c r="C29" s="8"/>
      <c r="D29" s="8"/>
      <c r="E29" s="8"/>
      <c r="F29" s="8"/>
      <c r="G29" s="8"/>
      <c r="H29" s="8"/>
      <c r="I29" s="14"/>
    </row>
    <row r="30" spans="1:9">
      <c r="A30" s="8" t="s">
        <v>81</v>
      </c>
      <c r="B30" s="8"/>
      <c r="C30" s="8"/>
      <c r="D30" s="8"/>
      <c r="E30" s="8"/>
      <c r="F30" s="8"/>
      <c r="G30" s="8"/>
      <c r="H30" s="8"/>
      <c r="I30" s="13">
        <v>0</v>
      </c>
    </row>
    <row r="31" spans="1:9">
      <c r="A31" s="8"/>
      <c r="B31" s="8"/>
      <c r="C31" s="8"/>
      <c r="D31" s="8"/>
      <c r="E31" s="8"/>
      <c r="F31" s="8"/>
      <c r="G31" s="8"/>
      <c r="H31" s="8"/>
      <c r="I31" s="14"/>
    </row>
    <row r="32" spans="1:9">
      <c r="A32" s="8" t="s">
        <v>11</v>
      </c>
      <c r="B32" s="8"/>
      <c r="C32" s="8"/>
      <c r="D32" s="8"/>
      <c r="E32" s="8"/>
      <c r="F32" s="8"/>
      <c r="G32" s="8"/>
      <c r="H32" s="8"/>
      <c r="I32" s="13">
        <v>0</v>
      </c>
    </row>
    <row r="33" spans="1:9">
      <c r="A33" s="8"/>
      <c r="B33" s="8"/>
      <c r="C33" s="8"/>
      <c r="D33" s="8"/>
      <c r="E33" s="8"/>
      <c r="F33" s="8"/>
      <c r="G33" s="8"/>
      <c r="H33" s="8"/>
      <c r="I33" s="13"/>
    </row>
    <row r="34" spans="1:9">
      <c r="A34" s="8" t="s">
        <v>12</v>
      </c>
      <c r="B34" s="8"/>
      <c r="C34" s="8"/>
      <c r="D34" s="8"/>
      <c r="E34" s="8"/>
      <c r="F34" s="8"/>
      <c r="G34" s="8"/>
      <c r="H34" s="8"/>
      <c r="I34" s="13">
        <v>0</v>
      </c>
    </row>
    <row r="35" spans="1:9">
      <c r="A35" s="8"/>
      <c r="B35" s="8"/>
      <c r="C35" s="8"/>
      <c r="D35" s="8"/>
      <c r="E35" s="8"/>
      <c r="F35" s="8"/>
      <c r="G35" s="8"/>
      <c r="H35" s="8"/>
      <c r="I35" s="13"/>
    </row>
    <row r="36" spans="1:9">
      <c r="A36" s="8" t="s">
        <v>13</v>
      </c>
      <c r="B36" s="8"/>
      <c r="C36" s="8"/>
      <c r="D36" s="8"/>
      <c r="E36" s="8"/>
      <c r="F36" s="8"/>
      <c r="G36" s="8"/>
      <c r="H36" s="8"/>
      <c r="I36" s="36">
        <v>119704.9</v>
      </c>
    </row>
    <row r="37" spans="1:9">
      <c r="A37" s="8"/>
      <c r="B37" s="8"/>
      <c r="C37" s="8"/>
      <c r="D37" s="8"/>
      <c r="E37" s="8"/>
      <c r="F37" s="8"/>
      <c r="G37" s="8"/>
      <c r="H37" s="8"/>
      <c r="I37" s="8"/>
    </row>
    <row r="38" spans="1:9">
      <c r="A38" s="58" t="s">
        <v>16</v>
      </c>
      <c r="B38" s="59"/>
      <c r="C38" s="59"/>
      <c r="D38" s="59"/>
      <c r="E38" s="59"/>
      <c r="F38" s="59"/>
      <c r="G38" s="59"/>
      <c r="H38" s="59"/>
      <c r="I38" s="60"/>
    </row>
    <row r="39" spans="1:9">
      <c r="A39" s="61"/>
      <c r="B39" s="62"/>
      <c r="C39" s="62"/>
      <c r="D39" s="62"/>
      <c r="E39" s="62"/>
      <c r="F39" s="62"/>
      <c r="G39" s="62"/>
      <c r="H39" s="62"/>
      <c r="I39" s="63"/>
    </row>
    <row r="40" spans="1:9">
      <c r="A40" s="8"/>
      <c r="B40" s="8"/>
      <c r="C40" s="8"/>
      <c r="D40" s="8"/>
      <c r="E40" s="8"/>
      <c r="F40" s="8"/>
      <c r="G40" s="34" t="s">
        <v>114</v>
      </c>
      <c r="H40" s="34"/>
      <c r="I40" s="36">
        <f>I41+I55+I73</f>
        <v>374738.4</v>
      </c>
    </row>
    <row r="41" spans="1:9">
      <c r="A41" s="8" t="s">
        <v>15</v>
      </c>
      <c r="B41" s="8"/>
      <c r="C41" s="8"/>
      <c r="D41" s="8"/>
      <c r="E41" s="8"/>
      <c r="F41" s="8"/>
      <c r="G41" s="8"/>
      <c r="H41" s="8"/>
      <c r="I41" s="13">
        <f>SUM(I43:I53)</f>
        <v>174950</v>
      </c>
    </row>
    <row r="42" spans="1:9">
      <c r="A42" s="54" t="s">
        <v>17</v>
      </c>
      <c r="B42" s="55"/>
      <c r="C42" s="55"/>
      <c r="D42" s="55"/>
      <c r="E42" s="55"/>
      <c r="F42" s="56"/>
      <c r="G42" s="51" t="s">
        <v>82</v>
      </c>
      <c r="H42" s="52"/>
      <c r="I42" s="18" t="s">
        <v>83</v>
      </c>
    </row>
    <row r="43" spans="1:9">
      <c r="A43" s="48" t="s">
        <v>20</v>
      </c>
      <c r="B43" s="49"/>
      <c r="C43" s="49"/>
      <c r="D43" s="49"/>
      <c r="E43" s="49"/>
      <c r="F43" s="50"/>
      <c r="G43" s="51" t="s">
        <v>100</v>
      </c>
      <c r="H43" s="53"/>
      <c r="I43" s="19"/>
    </row>
    <row r="44" spans="1:9">
      <c r="A44" s="48" t="s">
        <v>21</v>
      </c>
      <c r="B44" s="49"/>
      <c r="C44" s="49"/>
      <c r="D44" s="49"/>
      <c r="E44" s="49"/>
      <c r="F44" s="50"/>
      <c r="G44" s="51" t="s">
        <v>100</v>
      </c>
      <c r="H44" s="53"/>
      <c r="I44" s="19">
        <v>1416</v>
      </c>
    </row>
    <row r="45" spans="1:9">
      <c r="A45" s="48" t="s">
        <v>22</v>
      </c>
      <c r="B45" s="49"/>
      <c r="C45" s="49"/>
      <c r="D45" s="49"/>
      <c r="E45" s="49"/>
      <c r="F45" s="50"/>
      <c r="G45" s="51" t="s">
        <v>100</v>
      </c>
      <c r="H45" s="53"/>
      <c r="I45" s="19"/>
    </row>
    <row r="46" spans="1:9">
      <c r="A46" s="48" t="s">
        <v>23</v>
      </c>
      <c r="B46" s="49"/>
      <c r="C46" s="49"/>
      <c r="D46" s="49"/>
      <c r="E46" s="49"/>
      <c r="F46" s="50"/>
      <c r="G46" s="51" t="s">
        <v>100</v>
      </c>
      <c r="H46" s="53"/>
      <c r="I46" s="19"/>
    </row>
    <row r="47" spans="1:9">
      <c r="A47" s="48" t="s">
        <v>26</v>
      </c>
      <c r="B47" s="49"/>
      <c r="C47" s="49"/>
      <c r="D47" s="49"/>
      <c r="E47" s="49"/>
      <c r="F47" s="50"/>
      <c r="G47" s="51" t="s">
        <v>100</v>
      </c>
      <c r="H47" s="53"/>
      <c r="I47" s="19"/>
    </row>
    <row r="48" spans="1:9">
      <c r="A48" s="48" t="s">
        <v>24</v>
      </c>
      <c r="B48" s="49"/>
      <c r="C48" s="49"/>
      <c r="D48" s="49"/>
      <c r="E48" s="49"/>
      <c r="F48" s="50"/>
      <c r="G48" s="51" t="s">
        <v>100</v>
      </c>
      <c r="H48" s="53"/>
      <c r="I48" s="19"/>
    </row>
    <row r="49" spans="1:9">
      <c r="A49" s="48" t="s">
        <v>25</v>
      </c>
      <c r="B49" s="49"/>
      <c r="C49" s="49"/>
      <c r="D49" s="49"/>
      <c r="E49" s="49"/>
      <c r="F49" s="50"/>
      <c r="G49" s="51" t="s">
        <v>100</v>
      </c>
      <c r="H49" s="53"/>
      <c r="I49" s="19">
        <f>174950-I44-I51-I52-I53</f>
        <v>155450</v>
      </c>
    </row>
    <row r="50" spans="1:9">
      <c r="A50" s="48" t="s">
        <v>27</v>
      </c>
      <c r="B50" s="49"/>
      <c r="C50" s="49"/>
      <c r="D50" s="49"/>
      <c r="E50" s="49"/>
      <c r="F50" s="50"/>
      <c r="G50" s="51" t="s">
        <v>100</v>
      </c>
      <c r="H50" s="53"/>
      <c r="I50" s="19"/>
    </row>
    <row r="51" spans="1:9">
      <c r="A51" s="48" t="s">
        <v>28</v>
      </c>
      <c r="B51" s="49"/>
      <c r="C51" s="49"/>
      <c r="D51" s="49"/>
      <c r="E51" s="49"/>
      <c r="F51" s="50"/>
      <c r="G51" s="51" t="s">
        <v>100</v>
      </c>
      <c r="H51" s="53"/>
      <c r="I51" s="19">
        <v>840</v>
      </c>
    </row>
    <row r="52" spans="1:9">
      <c r="A52" s="48" t="s">
        <v>29</v>
      </c>
      <c r="B52" s="49"/>
      <c r="C52" s="49"/>
      <c r="D52" s="49"/>
      <c r="E52" s="49"/>
      <c r="F52" s="50"/>
      <c r="G52" s="51" t="s">
        <v>100</v>
      </c>
      <c r="H52" s="53"/>
      <c r="I52" s="19">
        <f>5100</f>
        <v>5100</v>
      </c>
    </row>
    <row r="53" spans="1:9">
      <c r="A53" s="48" t="s">
        <v>30</v>
      </c>
      <c r="B53" s="49"/>
      <c r="C53" s="49"/>
      <c r="D53" s="49"/>
      <c r="E53" s="49"/>
      <c r="F53" s="50"/>
      <c r="G53" s="51" t="s">
        <v>100</v>
      </c>
      <c r="H53" s="53"/>
      <c r="I53" s="19">
        <v>12144</v>
      </c>
    </row>
    <row r="54" spans="1:9">
      <c r="A54" s="20"/>
      <c r="B54" s="20"/>
      <c r="C54" s="20"/>
      <c r="D54" s="20"/>
      <c r="E54" s="20"/>
      <c r="F54" s="20"/>
      <c r="G54" s="30"/>
      <c r="H54" s="30"/>
      <c r="I54" s="21"/>
    </row>
    <row r="55" spans="1:9">
      <c r="A55" s="8" t="s">
        <v>59</v>
      </c>
      <c r="B55" s="8"/>
      <c r="C55" s="8"/>
      <c r="D55" s="8"/>
      <c r="E55" s="8"/>
      <c r="F55" s="8"/>
      <c r="G55" s="8"/>
      <c r="H55" s="8"/>
      <c r="I55" s="13">
        <f>SUM(I57:I69)+64500</f>
        <v>192429.4</v>
      </c>
    </row>
    <row r="56" spans="1:9">
      <c r="A56" s="54" t="s">
        <v>17</v>
      </c>
      <c r="B56" s="55"/>
      <c r="C56" s="55"/>
      <c r="D56" s="55"/>
      <c r="E56" s="55"/>
      <c r="F56" s="56"/>
      <c r="G56" s="51" t="s">
        <v>82</v>
      </c>
      <c r="H56" s="52"/>
      <c r="I56" s="18" t="s">
        <v>83</v>
      </c>
    </row>
    <row r="57" spans="1:9">
      <c r="A57" s="45" t="s">
        <v>31</v>
      </c>
      <c r="B57" s="46"/>
      <c r="C57" s="46"/>
      <c r="D57" s="46"/>
      <c r="E57" s="46"/>
      <c r="F57" s="47"/>
      <c r="G57" s="51" t="s">
        <v>100</v>
      </c>
      <c r="H57" s="53"/>
      <c r="I57" s="19">
        <v>2087.3000000000002</v>
      </c>
    </row>
    <row r="58" spans="1:9">
      <c r="A58" s="45" t="s">
        <v>32</v>
      </c>
      <c r="B58" s="46"/>
      <c r="C58" s="46"/>
      <c r="D58" s="46"/>
      <c r="E58" s="46"/>
      <c r="F58" s="47"/>
      <c r="G58" s="51" t="s">
        <v>100</v>
      </c>
      <c r="H58" s="53"/>
      <c r="I58" s="19">
        <v>3263.7</v>
      </c>
    </row>
    <row r="59" spans="1:9" ht="28.5" customHeight="1">
      <c r="A59" s="42" t="s">
        <v>33</v>
      </c>
      <c r="B59" s="43"/>
      <c r="C59" s="43"/>
      <c r="D59" s="43"/>
      <c r="E59" s="43"/>
      <c r="F59" s="44"/>
      <c r="G59" s="51" t="s">
        <v>100</v>
      </c>
      <c r="H59" s="53"/>
      <c r="I59" s="19">
        <v>42200</v>
      </c>
    </row>
    <row r="60" spans="1:9">
      <c r="A60" s="42" t="s">
        <v>37</v>
      </c>
      <c r="B60" s="43"/>
      <c r="C60" s="43"/>
      <c r="D60" s="43"/>
      <c r="E60" s="43"/>
      <c r="F60" s="44"/>
      <c r="G60" s="51" t="s">
        <v>100</v>
      </c>
      <c r="H60" s="53"/>
      <c r="I60" s="19">
        <v>75.900000000000006</v>
      </c>
    </row>
    <row r="61" spans="1:9" ht="26.25" customHeight="1">
      <c r="A61" s="42" t="s">
        <v>38</v>
      </c>
      <c r="B61" s="43"/>
      <c r="C61" s="43"/>
      <c r="D61" s="43"/>
      <c r="E61" s="43"/>
      <c r="F61" s="44"/>
      <c r="G61" s="51" t="s">
        <v>100</v>
      </c>
      <c r="H61" s="53"/>
      <c r="I61" s="19">
        <v>5882.3</v>
      </c>
    </row>
    <row r="62" spans="1:9" ht="25.5" customHeight="1">
      <c r="A62" s="42" t="s">
        <v>39</v>
      </c>
      <c r="B62" s="43"/>
      <c r="C62" s="43"/>
      <c r="D62" s="43"/>
      <c r="E62" s="43"/>
      <c r="F62" s="44"/>
      <c r="G62" s="51" t="s">
        <v>100</v>
      </c>
      <c r="H62" s="53"/>
      <c r="I62" s="19">
        <v>3263.7</v>
      </c>
    </row>
    <row r="63" spans="1:9" ht="27" customHeight="1">
      <c r="A63" s="42" t="s">
        <v>40</v>
      </c>
      <c r="B63" s="43"/>
      <c r="C63" s="43"/>
      <c r="D63" s="43"/>
      <c r="E63" s="43"/>
      <c r="F63" s="44"/>
      <c r="G63" s="51" t="s">
        <v>100</v>
      </c>
      <c r="H63" s="53"/>
      <c r="I63" s="19">
        <v>18178</v>
      </c>
    </row>
    <row r="64" spans="1:9" ht="27" customHeight="1">
      <c r="A64" s="42" t="s">
        <v>41</v>
      </c>
      <c r="B64" s="43"/>
      <c r="C64" s="43"/>
      <c r="D64" s="43"/>
      <c r="E64" s="43"/>
      <c r="F64" s="44"/>
      <c r="G64" s="51" t="s">
        <v>100</v>
      </c>
      <c r="H64" s="53"/>
      <c r="I64" s="19">
        <f>4326.3+607.2</f>
        <v>4933.5</v>
      </c>
    </row>
    <row r="65" spans="1:9">
      <c r="A65" s="45" t="s">
        <v>42</v>
      </c>
      <c r="B65" s="46"/>
      <c r="C65" s="46"/>
      <c r="D65" s="46"/>
      <c r="E65" s="46"/>
      <c r="F65" s="47"/>
      <c r="G65" s="51" t="s">
        <v>100</v>
      </c>
      <c r="H65" s="53"/>
      <c r="I65" s="19">
        <v>27400</v>
      </c>
    </row>
    <row r="66" spans="1:9">
      <c r="A66" s="66" t="s">
        <v>43</v>
      </c>
      <c r="B66" s="67"/>
      <c r="C66" s="67"/>
      <c r="D66" s="67"/>
      <c r="E66" s="67"/>
      <c r="F66" s="68"/>
      <c r="G66" s="51" t="s">
        <v>100</v>
      </c>
      <c r="H66" s="53"/>
      <c r="I66" s="23">
        <v>5806.4</v>
      </c>
    </row>
    <row r="67" spans="1:9">
      <c r="A67" s="42" t="s">
        <v>97</v>
      </c>
      <c r="B67" s="43"/>
      <c r="C67" s="43"/>
      <c r="D67" s="43"/>
      <c r="E67" s="43"/>
      <c r="F67" s="44"/>
      <c r="G67" s="51" t="s">
        <v>100</v>
      </c>
      <c r="H67" s="53"/>
      <c r="I67" s="24">
        <v>2239.1</v>
      </c>
    </row>
    <row r="68" spans="1:9">
      <c r="A68" s="42" t="s">
        <v>99</v>
      </c>
      <c r="B68" s="43"/>
      <c r="C68" s="43"/>
      <c r="D68" s="43"/>
      <c r="E68" s="43"/>
      <c r="F68" s="44"/>
      <c r="G68" s="51" t="s">
        <v>100</v>
      </c>
      <c r="H68" s="53"/>
      <c r="I68" s="24">
        <v>2770.4</v>
      </c>
    </row>
    <row r="69" spans="1:9">
      <c r="A69" s="42" t="s">
        <v>98</v>
      </c>
      <c r="B69" s="43"/>
      <c r="C69" s="43"/>
      <c r="D69" s="43"/>
      <c r="E69" s="43"/>
      <c r="F69" s="44"/>
      <c r="G69" s="51" t="s">
        <v>100</v>
      </c>
      <c r="H69" s="53"/>
      <c r="I69" s="24">
        <v>9829.1</v>
      </c>
    </row>
    <row r="70" spans="1:9">
      <c r="A70" s="48"/>
      <c r="B70" s="49"/>
      <c r="C70" s="49"/>
      <c r="D70" s="49"/>
      <c r="E70" s="49"/>
      <c r="F70" s="49"/>
      <c r="G70" s="25"/>
      <c r="H70" s="25"/>
      <c r="I70" s="29"/>
    </row>
    <row r="71" spans="1:9">
      <c r="A71" s="27" t="s">
        <v>44</v>
      </c>
      <c r="B71" s="25"/>
      <c r="C71" s="25"/>
      <c r="D71" s="25"/>
      <c r="E71" s="25"/>
      <c r="F71" s="25"/>
      <c r="G71" s="25"/>
      <c r="H71" s="25"/>
      <c r="I71" s="29"/>
    </row>
    <row r="72" spans="1:9">
      <c r="A72" s="54" t="s">
        <v>17</v>
      </c>
      <c r="B72" s="55"/>
      <c r="C72" s="55"/>
      <c r="D72" s="55"/>
      <c r="E72" s="55"/>
      <c r="F72" s="56"/>
      <c r="G72" s="51" t="s">
        <v>82</v>
      </c>
      <c r="H72" s="53"/>
      <c r="I72" s="18" t="s">
        <v>83</v>
      </c>
    </row>
    <row r="73" spans="1:9">
      <c r="A73" s="45" t="s">
        <v>45</v>
      </c>
      <c r="B73" s="46"/>
      <c r="C73" s="46"/>
      <c r="D73" s="46"/>
      <c r="E73" s="46"/>
      <c r="F73" s="47"/>
      <c r="G73" s="51" t="s">
        <v>100</v>
      </c>
      <c r="H73" s="53"/>
      <c r="I73" s="19">
        <v>7359</v>
      </c>
    </row>
    <row r="74" spans="1:9">
      <c r="A74" s="27"/>
      <c r="B74" s="25"/>
      <c r="C74" s="25"/>
      <c r="D74" s="25"/>
      <c r="E74" s="25"/>
      <c r="F74" s="25"/>
      <c r="G74" s="25"/>
      <c r="H74" s="25"/>
      <c r="I74" s="29"/>
    </row>
    <row r="75" spans="1:9">
      <c r="A75" s="8" t="s">
        <v>46</v>
      </c>
      <c r="B75" s="8"/>
      <c r="C75" s="8"/>
      <c r="D75" s="8"/>
      <c r="E75" s="8"/>
      <c r="F75" s="8"/>
      <c r="G75" s="8"/>
      <c r="H75" s="8"/>
      <c r="I75" s="14"/>
    </row>
    <row r="76" spans="1:9">
      <c r="A76" s="8"/>
      <c r="B76" s="8"/>
      <c r="C76" s="8"/>
      <c r="D76" s="8"/>
      <c r="E76" s="8"/>
      <c r="F76" s="8"/>
      <c r="G76" s="8"/>
      <c r="H76" s="8"/>
      <c r="I76" s="14"/>
    </row>
    <row r="77" spans="1:9">
      <c r="A77" s="8" t="s">
        <v>84</v>
      </c>
      <c r="B77" s="8"/>
      <c r="C77" s="8"/>
      <c r="D77" s="8"/>
      <c r="E77" s="8"/>
      <c r="F77" s="8"/>
      <c r="G77" s="8"/>
      <c r="H77" s="8"/>
      <c r="I77" s="13">
        <v>0</v>
      </c>
    </row>
    <row r="78" spans="1:9">
      <c r="A78" s="1" t="s">
        <v>85</v>
      </c>
      <c r="B78" s="1"/>
      <c r="C78" s="1"/>
      <c r="D78" s="1"/>
      <c r="E78" s="1"/>
      <c r="F78" s="1"/>
      <c r="G78" s="1"/>
      <c r="H78" s="1"/>
      <c r="I78" s="13">
        <v>0</v>
      </c>
    </row>
    <row r="79" spans="1:9">
      <c r="A79" s="1" t="s">
        <v>86</v>
      </c>
      <c r="B79" s="1"/>
      <c r="C79" s="1"/>
      <c r="D79" s="1"/>
      <c r="E79" s="1"/>
      <c r="F79" s="1"/>
      <c r="G79" s="1"/>
      <c r="H79" s="1"/>
      <c r="I79" s="13">
        <v>0</v>
      </c>
    </row>
    <row r="80" spans="1:9">
      <c r="A80" s="1" t="s">
        <v>87</v>
      </c>
      <c r="B80" s="1"/>
      <c r="C80" s="1"/>
      <c r="D80" s="1"/>
      <c r="E80" s="1"/>
      <c r="F80" s="1"/>
      <c r="G80" s="1"/>
      <c r="H80" s="1"/>
      <c r="I80" s="13">
        <v>0</v>
      </c>
    </row>
    <row r="81" spans="1:9">
      <c r="A81" s="1"/>
      <c r="B81" s="1"/>
      <c r="C81" s="1"/>
      <c r="D81" s="1"/>
      <c r="E81" s="1"/>
      <c r="F81" s="1"/>
      <c r="G81" s="1"/>
      <c r="H81" s="1"/>
      <c r="I81" s="14"/>
    </row>
    <row r="82" spans="1:9">
      <c r="A82" s="1" t="s">
        <v>88</v>
      </c>
      <c r="B82" s="1"/>
      <c r="C82" s="1"/>
      <c r="D82" s="1"/>
      <c r="E82" s="1"/>
      <c r="F82" s="1"/>
      <c r="G82" s="1"/>
      <c r="H82" s="1"/>
      <c r="I82" s="14"/>
    </row>
    <row r="83" spans="1:9">
      <c r="A83" s="1"/>
      <c r="B83" s="1"/>
      <c r="C83" s="1"/>
      <c r="D83" s="1"/>
      <c r="E83" s="1"/>
      <c r="F83" s="1"/>
      <c r="G83" s="1"/>
      <c r="H83" s="1"/>
      <c r="I83" s="14"/>
    </row>
    <row r="84" spans="1:9">
      <c r="A84" s="1" t="s">
        <v>89</v>
      </c>
      <c r="B84" s="1"/>
      <c r="C84" s="1"/>
      <c r="D84" s="1"/>
      <c r="E84" s="1"/>
      <c r="F84" s="1"/>
      <c r="G84" s="1"/>
      <c r="H84" s="1"/>
      <c r="I84" s="13">
        <v>0</v>
      </c>
    </row>
    <row r="85" spans="1:9">
      <c r="A85" s="1" t="s">
        <v>53</v>
      </c>
      <c r="B85" s="1"/>
      <c r="C85" s="1"/>
      <c r="D85" s="1"/>
      <c r="E85" s="1"/>
      <c r="F85" s="1"/>
      <c r="G85" s="1"/>
      <c r="H85" s="1"/>
      <c r="I85" s="13">
        <v>0</v>
      </c>
    </row>
    <row r="86" spans="1:9">
      <c r="A86" s="1" t="s">
        <v>90</v>
      </c>
      <c r="B86" s="1"/>
      <c r="C86" s="1"/>
      <c r="D86" s="1"/>
      <c r="E86" s="1"/>
      <c r="F86" s="1"/>
      <c r="G86" s="1"/>
      <c r="H86" s="1"/>
      <c r="I86" s="13">
        <f>I14</f>
        <v>109570.3</v>
      </c>
    </row>
    <row r="87" spans="1:9">
      <c r="A87" s="1" t="s">
        <v>91</v>
      </c>
      <c r="B87" s="1"/>
      <c r="C87" s="1"/>
      <c r="D87" s="1"/>
      <c r="E87" s="1"/>
      <c r="F87" s="1"/>
      <c r="G87" s="1"/>
      <c r="H87" s="1"/>
      <c r="I87" s="13">
        <v>0</v>
      </c>
    </row>
    <row r="88" spans="1:9">
      <c r="A88" s="1" t="s">
        <v>57</v>
      </c>
      <c r="B88" s="1"/>
      <c r="C88" s="1"/>
      <c r="D88" s="1"/>
      <c r="E88" s="1"/>
      <c r="F88" s="1"/>
      <c r="G88" s="1"/>
      <c r="H88" s="1"/>
      <c r="I88" s="13">
        <v>0</v>
      </c>
    </row>
    <row r="89" spans="1:9">
      <c r="A89" s="1" t="s">
        <v>92</v>
      </c>
      <c r="B89" s="1"/>
      <c r="C89" s="1"/>
      <c r="D89" s="1"/>
      <c r="E89" s="1"/>
      <c r="F89" s="1"/>
      <c r="G89" s="1"/>
      <c r="H89" s="1"/>
      <c r="I89" s="13">
        <f>I36</f>
        <v>119704.9</v>
      </c>
    </row>
    <row r="90" spans="1:9">
      <c r="A90" s="1"/>
      <c r="B90" s="1"/>
      <c r="C90" s="1"/>
      <c r="D90" s="1"/>
      <c r="E90" s="1"/>
      <c r="F90" s="1"/>
      <c r="G90" s="1"/>
      <c r="H90" s="1"/>
      <c r="I90" s="14"/>
    </row>
    <row r="91" spans="1:9">
      <c r="A91" s="1" t="s">
        <v>58</v>
      </c>
      <c r="B91" s="1"/>
      <c r="C91" s="1"/>
      <c r="D91" s="1"/>
      <c r="E91" s="1"/>
      <c r="F91" s="1"/>
      <c r="G91" s="1"/>
      <c r="H91" s="1"/>
      <c r="I91" s="14"/>
    </row>
    <row r="92" spans="1:9">
      <c r="A92" s="1"/>
      <c r="B92" s="1"/>
      <c r="C92" s="1"/>
      <c r="D92" s="1"/>
      <c r="E92" s="1"/>
      <c r="F92" s="1"/>
      <c r="G92" s="1"/>
      <c r="H92" s="1"/>
      <c r="I92" s="14"/>
    </row>
    <row r="93" spans="1:9">
      <c r="A93" s="1" t="s">
        <v>84</v>
      </c>
      <c r="B93" s="1"/>
      <c r="C93" s="1"/>
      <c r="D93" s="1"/>
      <c r="E93" s="1"/>
      <c r="F93" s="1"/>
      <c r="G93" s="1"/>
      <c r="H93" s="1"/>
      <c r="I93" s="13">
        <v>0</v>
      </c>
    </row>
    <row r="94" spans="1:9">
      <c r="A94" s="1" t="s">
        <v>85</v>
      </c>
      <c r="B94" s="1"/>
      <c r="C94" s="1"/>
      <c r="D94" s="1"/>
      <c r="E94" s="1"/>
      <c r="F94" s="1"/>
      <c r="G94" s="1"/>
      <c r="H94" s="1"/>
      <c r="I94" s="13">
        <v>0</v>
      </c>
    </row>
    <row r="95" spans="1:9">
      <c r="A95" s="1" t="s">
        <v>86</v>
      </c>
      <c r="B95" s="1"/>
      <c r="C95" s="1"/>
      <c r="D95" s="1"/>
      <c r="E95" s="1"/>
      <c r="F95" s="1"/>
      <c r="G95" s="1"/>
      <c r="H95" s="1"/>
      <c r="I95" s="13">
        <v>0</v>
      </c>
    </row>
    <row r="96" spans="1:9">
      <c r="A96" s="1" t="s">
        <v>87</v>
      </c>
      <c r="B96" s="1"/>
      <c r="C96" s="1"/>
      <c r="D96" s="1"/>
      <c r="E96" s="1"/>
      <c r="F96" s="1"/>
      <c r="G96" s="1"/>
      <c r="H96" s="1"/>
      <c r="I96" s="13">
        <v>0</v>
      </c>
    </row>
    <row r="97" spans="1:9">
      <c r="A97" s="1"/>
      <c r="B97" s="1"/>
      <c r="C97" s="1"/>
      <c r="D97" s="1"/>
      <c r="E97" s="1"/>
      <c r="F97" s="1"/>
      <c r="G97" s="1"/>
      <c r="H97" s="1"/>
      <c r="I97" s="14"/>
    </row>
    <row r="98" spans="1:9">
      <c r="A98" s="1" t="s">
        <v>96</v>
      </c>
      <c r="B98" s="1"/>
      <c r="C98" s="1"/>
      <c r="D98" s="1"/>
      <c r="E98" s="1"/>
      <c r="F98" s="1"/>
      <c r="G98" s="1"/>
      <c r="H98" s="1"/>
      <c r="I98" s="13"/>
    </row>
    <row r="99" spans="1:9">
      <c r="A99" s="1" t="s">
        <v>94</v>
      </c>
      <c r="B99" s="1"/>
      <c r="C99" s="1"/>
      <c r="D99" s="1"/>
      <c r="E99" s="1"/>
      <c r="F99" s="1"/>
      <c r="G99" s="1"/>
      <c r="H99" s="1"/>
      <c r="I99" s="13">
        <v>0</v>
      </c>
    </row>
    <row r="100" spans="1:9">
      <c r="A100" s="1" t="s">
        <v>95</v>
      </c>
      <c r="B100" s="1"/>
      <c r="C100" s="1"/>
      <c r="D100" s="1"/>
      <c r="E100" s="1"/>
      <c r="F100" s="1"/>
      <c r="G100" s="1"/>
      <c r="H100" s="1"/>
      <c r="I100" s="13">
        <v>0</v>
      </c>
    </row>
    <row r="101" spans="1:9">
      <c r="A101" s="1" t="s">
        <v>60</v>
      </c>
      <c r="B101" s="1"/>
      <c r="C101" s="1"/>
      <c r="D101" s="1"/>
      <c r="E101" s="1"/>
      <c r="F101" s="1"/>
      <c r="G101" s="1"/>
      <c r="H101" s="1"/>
      <c r="I101" s="13">
        <v>9226</v>
      </c>
    </row>
    <row r="102" spans="1:9">
      <c r="I102" s="7"/>
    </row>
    <row r="103" spans="1:9">
      <c r="I103" s="7"/>
    </row>
  </sheetData>
  <mergeCells count="63">
    <mergeCell ref="A73:F73"/>
    <mergeCell ref="G73:H73"/>
    <mergeCell ref="A63:F63"/>
    <mergeCell ref="G63:H63"/>
    <mergeCell ref="A64:F64"/>
    <mergeCell ref="G64:H64"/>
    <mergeCell ref="A65:F65"/>
    <mergeCell ref="G65:H65"/>
    <mergeCell ref="A66:F66"/>
    <mergeCell ref="G66:H66"/>
    <mergeCell ref="A70:F70"/>
    <mergeCell ref="A72:F72"/>
    <mergeCell ref="G72:H72"/>
    <mergeCell ref="A67:F67"/>
    <mergeCell ref="G67:H67"/>
    <mergeCell ref="G68:H68"/>
    <mergeCell ref="A59:F59"/>
    <mergeCell ref="G59:H59"/>
    <mergeCell ref="A60:F60"/>
    <mergeCell ref="G60:H60"/>
    <mergeCell ref="A61:F61"/>
    <mergeCell ref="G61:H61"/>
    <mergeCell ref="G69:H69"/>
    <mergeCell ref="A68:F68"/>
    <mergeCell ref="A69:F69"/>
    <mergeCell ref="A62:F62"/>
    <mergeCell ref="G62:H62"/>
    <mergeCell ref="A56:F56"/>
    <mergeCell ref="G56:H56"/>
    <mergeCell ref="A57:F57"/>
    <mergeCell ref="G57:H57"/>
    <mergeCell ref="A58:F58"/>
    <mergeCell ref="G58:H58"/>
    <mergeCell ref="A51:F51"/>
    <mergeCell ref="G51:H51"/>
    <mergeCell ref="A52:F52"/>
    <mergeCell ref="G52:H52"/>
    <mergeCell ref="A53:F53"/>
    <mergeCell ref="G53:H53"/>
    <mergeCell ref="G48:H48"/>
    <mergeCell ref="A49:F49"/>
    <mergeCell ref="G49:H49"/>
    <mergeCell ref="A50:F50"/>
    <mergeCell ref="G50:H50"/>
    <mergeCell ref="A48:F48"/>
    <mergeCell ref="A1:I1"/>
    <mergeCell ref="A2:I2"/>
    <mergeCell ref="A3:I3"/>
    <mergeCell ref="B5:C5"/>
    <mergeCell ref="A38:I39"/>
    <mergeCell ref="A28:C28"/>
    <mergeCell ref="A42:F42"/>
    <mergeCell ref="G42:H42"/>
    <mergeCell ref="A43:F43"/>
    <mergeCell ref="G43:H43"/>
    <mergeCell ref="A44:F44"/>
    <mergeCell ref="G44:H44"/>
    <mergeCell ref="A45:F45"/>
    <mergeCell ref="G45:H45"/>
    <mergeCell ref="A46:F46"/>
    <mergeCell ref="G46:H46"/>
    <mergeCell ref="A47:F47"/>
    <mergeCell ref="G47:H47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01"/>
  <sheetViews>
    <sheetView topLeftCell="A37" zoomScale="70" zoomScaleNormal="70" workbookViewId="0">
      <selection activeCell="I56" sqref="I56"/>
    </sheetView>
  </sheetViews>
  <sheetFormatPr defaultRowHeight="15"/>
  <cols>
    <col min="9" max="9" width="10.7109375" bestFit="1" customWidth="1"/>
  </cols>
  <sheetData>
    <row r="1" spans="1:10">
      <c r="A1" s="57" t="s">
        <v>0</v>
      </c>
      <c r="B1" s="57"/>
      <c r="C1" s="57"/>
      <c r="D1" s="57"/>
      <c r="E1" s="57"/>
      <c r="F1" s="57"/>
      <c r="G1" s="57"/>
      <c r="H1" s="57"/>
      <c r="I1" s="57"/>
    </row>
    <row r="2" spans="1:10">
      <c r="A2" s="57" t="s">
        <v>1</v>
      </c>
      <c r="B2" s="57"/>
      <c r="C2" s="57"/>
      <c r="D2" s="57"/>
      <c r="E2" s="57"/>
      <c r="F2" s="57"/>
      <c r="G2" s="57"/>
      <c r="H2" s="57"/>
      <c r="I2" s="57"/>
    </row>
    <row r="3" spans="1:10">
      <c r="A3" s="57" t="s">
        <v>103</v>
      </c>
      <c r="B3" s="57"/>
      <c r="C3" s="57"/>
      <c r="D3" s="57"/>
      <c r="E3" s="57"/>
      <c r="F3" s="57"/>
      <c r="G3" s="57"/>
      <c r="H3" s="57"/>
      <c r="I3" s="57"/>
    </row>
    <row r="4" spans="1:10">
      <c r="A4" s="1"/>
      <c r="B4" s="1"/>
      <c r="C4" s="1"/>
      <c r="D4" s="1"/>
      <c r="E4" s="1"/>
      <c r="F4" s="1"/>
      <c r="G4" s="1"/>
      <c r="H4" s="1"/>
      <c r="I4" s="1"/>
    </row>
    <row r="5" spans="1:10">
      <c r="A5" s="1" t="s">
        <v>2</v>
      </c>
      <c r="B5" s="57" t="s">
        <v>69</v>
      </c>
      <c r="C5" s="57"/>
      <c r="D5" s="6" t="s">
        <v>70</v>
      </c>
      <c r="E5" s="2">
        <v>3</v>
      </c>
      <c r="F5" s="1"/>
      <c r="G5" s="1"/>
      <c r="H5" s="1"/>
      <c r="I5" s="1"/>
    </row>
    <row r="6" spans="1:10">
      <c r="A6" s="1"/>
      <c r="B6" s="1"/>
      <c r="C6" s="1"/>
      <c r="D6" s="1"/>
      <c r="E6" s="1"/>
      <c r="F6" s="1"/>
      <c r="G6" s="1"/>
      <c r="H6" s="1"/>
      <c r="I6" s="1"/>
    </row>
    <row r="7" spans="1:10" ht="15.75" thickBot="1">
      <c r="A7" s="3" t="s">
        <v>5</v>
      </c>
      <c r="B7" s="3"/>
      <c r="C7" s="3"/>
      <c r="D7" s="3"/>
      <c r="E7" s="3"/>
      <c r="F7" s="3"/>
      <c r="G7" s="3"/>
      <c r="H7" s="3"/>
      <c r="I7" s="3"/>
    </row>
    <row r="8" spans="1:10" ht="15.75" thickBot="1">
      <c r="A8" s="3" t="s">
        <v>71</v>
      </c>
      <c r="B8" s="3"/>
      <c r="C8" s="3"/>
      <c r="D8" s="3"/>
      <c r="E8" s="3"/>
      <c r="F8" s="3"/>
      <c r="G8" s="3"/>
      <c r="H8" s="3"/>
      <c r="I8" s="3"/>
    </row>
    <row r="9" spans="1:10">
      <c r="A9" s="1"/>
      <c r="B9" s="1"/>
      <c r="C9" s="1"/>
      <c r="D9" s="1"/>
      <c r="E9" s="1"/>
      <c r="F9" s="1"/>
      <c r="G9" s="1"/>
      <c r="H9" s="1"/>
      <c r="I9" s="1"/>
    </row>
    <row r="10" spans="1:10">
      <c r="A10" s="8" t="s">
        <v>7</v>
      </c>
      <c r="B10" s="8"/>
      <c r="C10" s="8"/>
      <c r="D10" s="8"/>
      <c r="E10" s="8"/>
      <c r="F10" s="8"/>
      <c r="G10" s="8" t="s">
        <v>72</v>
      </c>
      <c r="H10" s="16"/>
      <c r="I10" s="13">
        <v>0</v>
      </c>
      <c r="J10" s="7"/>
    </row>
    <row r="11" spans="1:10">
      <c r="A11" s="8"/>
      <c r="B11" s="8"/>
      <c r="C11" s="8"/>
      <c r="D11" s="8"/>
      <c r="E11" s="8"/>
      <c r="F11" s="8"/>
      <c r="G11" s="8"/>
      <c r="H11" s="8"/>
      <c r="I11" s="13"/>
      <c r="J11" s="7"/>
    </row>
    <row r="12" spans="1:10">
      <c r="A12" s="8" t="s">
        <v>73</v>
      </c>
      <c r="B12" s="8"/>
      <c r="C12" s="8"/>
      <c r="D12" s="8"/>
      <c r="E12" s="8"/>
      <c r="F12" s="8"/>
      <c r="G12" s="8"/>
      <c r="H12" s="8"/>
      <c r="I12" s="13">
        <v>0</v>
      </c>
      <c r="J12" s="7"/>
    </row>
    <row r="13" spans="1:10">
      <c r="A13" s="8"/>
      <c r="B13" s="8"/>
      <c r="C13" s="8"/>
      <c r="D13" s="8"/>
      <c r="E13" s="8"/>
      <c r="F13" s="8"/>
      <c r="G13" s="8"/>
      <c r="H13" s="8"/>
      <c r="I13" s="13"/>
      <c r="J13" s="7"/>
    </row>
    <row r="14" spans="1:10">
      <c r="A14" s="8" t="s">
        <v>74</v>
      </c>
      <c r="B14" s="8"/>
      <c r="C14" s="8"/>
      <c r="D14" s="8"/>
      <c r="E14" s="8"/>
      <c r="F14" s="8"/>
      <c r="G14" s="8"/>
      <c r="H14" s="8"/>
      <c r="I14" s="13">
        <v>26086.55</v>
      </c>
      <c r="J14" s="7"/>
    </row>
    <row r="15" spans="1:10">
      <c r="A15" s="8"/>
      <c r="B15" s="8"/>
      <c r="C15" s="8"/>
      <c r="D15" s="8"/>
      <c r="E15" s="8"/>
      <c r="F15" s="8"/>
      <c r="G15" s="34" t="s">
        <v>115</v>
      </c>
      <c r="H15" s="34"/>
      <c r="I15" s="35">
        <f>I16+I28</f>
        <v>290516</v>
      </c>
      <c r="J15" s="7"/>
    </row>
    <row r="16" spans="1:10">
      <c r="A16" s="8" t="s">
        <v>8</v>
      </c>
      <c r="B16" s="8"/>
      <c r="C16" s="8"/>
      <c r="D16" s="8"/>
      <c r="E16" s="8"/>
      <c r="F16" s="8"/>
      <c r="G16" s="8"/>
      <c r="H16" s="8"/>
      <c r="I16" s="13">
        <v>254222</v>
      </c>
      <c r="J16" s="7"/>
    </row>
    <row r="17" spans="1:10">
      <c r="A17" s="8"/>
      <c r="B17" s="8"/>
      <c r="C17" s="8"/>
      <c r="D17" s="8"/>
      <c r="E17" s="8"/>
      <c r="F17" s="8"/>
      <c r="G17" s="8"/>
      <c r="H17" s="8"/>
      <c r="I17" s="14"/>
      <c r="J17" s="7"/>
    </row>
    <row r="18" spans="1:10">
      <c r="A18" s="17" t="s">
        <v>9</v>
      </c>
      <c r="B18" s="8" t="s">
        <v>75</v>
      </c>
      <c r="C18" s="8"/>
      <c r="D18" s="8"/>
      <c r="E18" s="8"/>
      <c r="F18" s="8"/>
      <c r="G18" s="8"/>
      <c r="H18" s="8"/>
      <c r="I18" s="13">
        <v>111557.64</v>
      </c>
      <c r="J18" s="7"/>
    </row>
    <row r="19" spans="1:10">
      <c r="A19" s="17" t="s">
        <v>9</v>
      </c>
      <c r="B19" s="8" t="s">
        <v>34</v>
      </c>
      <c r="C19" s="8"/>
      <c r="D19" s="8"/>
      <c r="E19" s="8"/>
      <c r="F19" s="8"/>
      <c r="G19" s="8"/>
      <c r="H19" s="8"/>
      <c r="I19" s="13">
        <v>139295.76</v>
      </c>
      <c r="J19" s="7"/>
    </row>
    <row r="20" spans="1:10">
      <c r="A20" s="17" t="s">
        <v>9</v>
      </c>
      <c r="B20" s="8" t="s">
        <v>76</v>
      </c>
      <c r="C20" s="8"/>
      <c r="D20" s="8"/>
      <c r="E20" s="8"/>
      <c r="F20" s="8"/>
      <c r="G20" s="8"/>
      <c r="H20" s="8"/>
      <c r="I20" s="13">
        <v>3368.88</v>
      </c>
      <c r="J20" s="7"/>
    </row>
    <row r="21" spans="1:10">
      <c r="A21" s="8"/>
      <c r="B21" s="8"/>
      <c r="C21" s="8"/>
      <c r="D21" s="8"/>
      <c r="E21" s="8"/>
      <c r="F21" s="8"/>
      <c r="G21" s="34" t="s">
        <v>116</v>
      </c>
      <c r="H21" s="34"/>
      <c r="I21" s="35">
        <f>I22+I28</f>
        <v>246555</v>
      </c>
      <c r="J21" s="7"/>
    </row>
    <row r="22" spans="1:10">
      <c r="A22" s="8" t="s">
        <v>77</v>
      </c>
      <c r="B22" s="8"/>
      <c r="C22" s="8"/>
      <c r="D22" s="8"/>
      <c r="E22" s="8"/>
      <c r="F22" s="8"/>
      <c r="G22" s="8"/>
      <c r="H22" s="8"/>
      <c r="I22" s="13">
        <v>210261</v>
      </c>
      <c r="J22" s="7"/>
    </row>
    <row r="23" spans="1:10">
      <c r="A23" s="8"/>
      <c r="B23" s="8"/>
      <c r="C23" s="8"/>
      <c r="D23" s="8"/>
      <c r="E23" s="8"/>
      <c r="F23" s="8"/>
      <c r="G23" s="8"/>
      <c r="H23" s="8"/>
      <c r="I23" s="14"/>
      <c r="J23" s="7"/>
    </row>
    <row r="24" spans="1:10">
      <c r="A24" s="17" t="s">
        <v>9</v>
      </c>
      <c r="B24" s="8" t="s">
        <v>78</v>
      </c>
      <c r="C24" s="8"/>
      <c r="D24" s="8"/>
      <c r="E24" s="8"/>
      <c r="F24" s="8"/>
      <c r="G24" s="8"/>
      <c r="H24" s="8"/>
      <c r="I24" s="13">
        <v>210261</v>
      </c>
      <c r="J24" s="7"/>
    </row>
    <row r="25" spans="1:10">
      <c r="A25" s="17" t="s">
        <v>9</v>
      </c>
      <c r="B25" s="8" t="s">
        <v>79</v>
      </c>
      <c r="C25" s="8"/>
      <c r="D25" s="8"/>
      <c r="E25" s="8"/>
      <c r="F25" s="8"/>
      <c r="G25" s="8"/>
      <c r="H25" s="8"/>
      <c r="I25" s="13">
        <v>0</v>
      </c>
      <c r="J25" s="7"/>
    </row>
    <row r="26" spans="1:10">
      <c r="A26" s="17" t="s">
        <v>9</v>
      </c>
      <c r="B26" s="8" t="s">
        <v>80</v>
      </c>
      <c r="C26" s="8"/>
      <c r="D26" s="8"/>
      <c r="E26" s="8"/>
      <c r="F26" s="8"/>
      <c r="G26" s="8"/>
      <c r="H26" s="8"/>
      <c r="I26" s="13">
        <v>0</v>
      </c>
      <c r="J26" s="7"/>
    </row>
    <row r="27" spans="1:10">
      <c r="A27" s="17"/>
      <c r="B27" s="8"/>
      <c r="C27" s="8"/>
      <c r="D27" s="8"/>
      <c r="E27" s="8"/>
      <c r="F27" s="8"/>
      <c r="G27" s="8"/>
      <c r="H27" s="8"/>
      <c r="I27" s="13"/>
      <c r="J27" s="7"/>
    </row>
    <row r="28" spans="1:10">
      <c r="A28" s="64" t="s">
        <v>107</v>
      </c>
      <c r="B28" s="65"/>
      <c r="C28" s="65"/>
      <c r="D28" s="8" t="s">
        <v>108</v>
      </c>
      <c r="E28" s="8"/>
      <c r="F28" s="8"/>
      <c r="G28" s="8"/>
      <c r="H28" s="8"/>
      <c r="I28" s="16">
        <v>36294</v>
      </c>
      <c r="J28" s="7"/>
    </row>
    <row r="29" spans="1:10">
      <c r="A29" s="8"/>
      <c r="B29" s="8"/>
      <c r="C29" s="8"/>
      <c r="D29" s="8"/>
      <c r="E29" s="8"/>
      <c r="F29" s="8"/>
      <c r="G29" s="8"/>
      <c r="H29" s="8"/>
      <c r="I29" s="14"/>
      <c r="J29" s="7"/>
    </row>
    <row r="30" spans="1:10">
      <c r="A30" s="8" t="s">
        <v>81</v>
      </c>
      <c r="B30" s="8"/>
      <c r="C30" s="8"/>
      <c r="D30" s="8"/>
      <c r="E30" s="8"/>
      <c r="F30" s="8"/>
      <c r="G30" s="8"/>
      <c r="H30" s="8"/>
      <c r="I30" s="13">
        <v>0</v>
      </c>
      <c r="J30" s="7"/>
    </row>
    <row r="31" spans="1:10">
      <c r="A31" s="8"/>
      <c r="B31" s="8"/>
      <c r="C31" s="8"/>
      <c r="D31" s="8"/>
      <c r="E31" s="8"/>
      <c r="F31" s="8"/>
      <c r="G31" s="8"/>
      <c r="H31" s="8"/>
      <c r="I31" s="14"/>
      <c r="J31" s="7"/>
    </row>
    <row r="32" spans="1:10">
      <c r="A32" s="8" t="s">
        <v>11</v>
      </c>
      <c r="B32" s="8"/>
      <c r="C32" s="8"/>
      <c r="D32" s="8"/>
      <c r="E32" s="8"/>
      <c r="F32" s="8"/>
      <c r="G32" s="8"/>
      <c r="H32" s="8"/>
      <c r="I32" s="13">
        <v>0</v>
      </c>
      <c r="J32" s="7"/>
    </row>
    <row r="33" spans="1:10">
      <c r="A33" s="8"/>
      <c r="B33" s="8"/>
      <c r="C33" s="8"/>
      <c r="D33" s="8"/>
      <c r="E33" s="8"/>
      <c r="F33" s="8"/>
      <c r="G33" s="8"/>
      <c r="H33" s="8"/>
      <c r="I33" s="13"/>
      <c r="J33" s="7"/>
    </row>
    <row r="34" spans="1:10">
      <c r="A34" s="8" t="s">
        <v>12</v>
      </c>
      <c r="B34" s="8"/>
      <c r="C34" s="8"/>
      <c r="D34" s="8"/>
      <c r="E34" s="8"/>
      <c r="F34" s="8"/>
      <c r="G34" s="8"/>
      <c r="H34" s="8"/>
      <c r="I34" s="13">
        <v>0</v>
      </c>
      <c r="J34" s="7"/>
    </row>
    <row r="35" spans="1:10">
      <c r="A35" s="8"/>
      <c r="B35" s="8"/>
      <c r="C35" s="8"/>
      <c r="D35" s="8"/>
      <c r="E35" s="8"/>
      <c r="F35" s="8"/>
      <c r="G35" s="8"/>
      <c r="H35" s="8"/>
      <c r="I35" s="13"/>
      <c r="J35" s="7"/>
    </row>
    <row r="36" spans="1:10">
      <c r="A36" s="8" t="s">
        <v>13</v>
      </c>
      <c r="B36" s="8"/>
      <c r="C36" s="8"/>
      <c r="D36" s="8"/>
      <c r="E36" s="8"/>
      <c r="F36" s="8"/>
      <c r="G36" s="8"/>
      <c r="H36" s="8"/>
      <c r="I36" s="13">
        <v>70047.8</v>
      </c>
      <c r="J36" s="7"/>
    </row>
    <row r="37" spans="1:10">
      <c r="A37" s="8"/>
      <c r="B37" s="8"/>
      <c r="C37" s="8"/>
      <c r="D37" s="8"/>
      <c r="E37" s="8"/>
      <c r="F37" s="8"/>
      <c r="G37" s="8"/>
      <c r="H37" s="8"/>
      <c r="I37" s="8"/>
      <c r="J37" s="7"/>
    </row>
    <row r="38" spans="1:10">
      <c r="A38" s="58" t="s">
        <v>16</v>
      </c>
      <c r="B38" s="59"/>
      <c r="C38" s="59"/>
      <c r="D38" s="59"/>
      <c r="E38" s="59"/>
      <c r="F38" s="59"/>
      <c r="G38" s="59"/>
      <c r="H38" s="59"/>
      <c r="I38" s="60"/>
      <c r="J38" s="7"/>
    </row>
    <row r="39" spans="1:10">
      <c r="A39" s="61"/>
      <c r="B39" s="62"/>
      <c r="C39" s="62"/>
      <c r="D39" s="62"/>
      <c r="E39" s="62"/>
      <c r="F39" s="62"/>
      <c r="G39" s="62"/>
      <c r="H39" s="62"/>
      <c r="I39" s="63"/>
      <c r="J39" s="7"/>
    </row>
    <row r="40" spans="1:10">
      <c r="A40" s="8"/>
      <c r="B40" s="8"/>
      <c r="C40" s="8"/>
      <c r="D40" s="8"/>
      <c r="E40" s="8"/>
      <c r="F40" s="8"/>
      <c r="G40" s="34" t="s">
        <v>117</v>
      </c>
      <c r="H40" s="34"/>
      <c r="I40" s="36">
        <f>I41+I55+I73</f>
        <v>311317.75</v>
      </c>
      <c r="J40" s="7"/>
    </row>
    <row r="41" spans="1:10">
      <c r="A41" s="8" t="s">
        <v>15</v>
      </c>
      <c r="B41" s="8"/>
      <c r="C41" s="8"/>
      <c r="D41" s="8"/>
      <c r="E41" s="8"/>
      <c r="F41" s="8"/>
      <c r="G41" s="8"/>
      <c r="H41" s="8"/>
      <c r="I41" s="13">
        <f>SUM(I43:I53)</f>
        <v>139185</v>
      </c>
      <c r="J41" s="7"/>
    </row>
    <row r="42" spans="1:10">
      <c r="A42" s="54" t="s">
        <v>17</v>
      </c>
      <c r="B42" s="55"/>
      <c r="C42" s="55"/>
      <c r="D42" s="55"/>
      <c r="E42" s="55"/>
      <c r="F42" s="56"/>
      <c r="G42" s="51" t="s">
        <v>82</v>
      </c>
      <c r="H42" s="52"/>
      <c r="I42" s="18" t="s">
        <v>83</v>
      </c>
      <c r="J42" s="7"/>
    </row>
    <row r="43" spans="1:10">
      <c r="A43" s="48" t="s">
        <v>20</v>
      </c>
      <c r="B43" s="49"/>
      <c r="C43" s="49"/>
      <c r="D43" s="49"/>
      <c r="E43" s="49"/>
      <c r="F43" s="50"/>
      <c r="G43" s="51" t="s">
        <v>100</v>
      </c>
      <c r="H43" s="53"/>
      <c r="I43" s="19"/>
      <c r="J43" s="7"/>
    </row>
    <row r="44" spans="1:10">
      <c r="A44" s="48" t="s">
        <v>21</v>
      </c>
      <c r="B44" s="49"/>
      <c r="C44" s="49"/>
      <c r="D44" s="49"/>
      <c r="E44" s="49"/>
      <c r="F44" s="50"/>
      <c r="G44" s="51" t="s">
        <v>100</v>
      </c>
      <c r="H44" s="53"/>
      <c r="I44" s="19">
        <v>1416</v>
      </c>
      <c r="J44" s="7"/>
    </row>
    <row r="45" spans="1:10">
      <c r="A45" s="48" t="s">
        <v>22</v>
      </c>
      <c r="B45" s="49"/>
      <c r="C45" s="49"/>
      <c r="D45" s="49"/>
      <c r="E45" s="49"/>
      <c r="F45" s="50"/>
      <c r="G45" s="51" t="s">
        <v>100</v>
      </c>
      <c r="H45" s="53"/>
      <c r="I45" s="19"/>
      <c r="J45" s="7"/>
    </row>
    <row r="46" spans="1:10">
      <c r="A46" s="48" t="s">
        <v>23</v>
      </c>
      <c r="B46" s="49"/>
      <c r="C46" s="49"/>
      <c r="D46" s="49"/>
      <c r="E46" s="49"/>
      <c r="F46" s="50"/>
      <c r="G46" s="51" t="s">
        <v>100</v>
      </c>
      <c r="H46" s="53"/>
      <c r="I46" s="19"/>
      <c r="J46" s="7"/>
    </row>
    <row r="47" spans="1:10">
      <c r="A47" s="48" t="s">
        <v>26</v>
      </c>
      <c r="B47" s="49"/>
      <c r="C47" s="49"/>
      <c r="D47" s="49"/>
      <c r="E47" s="49"/>
      <c r="F47" s="50"/>
      <c r="G47" s="51" t="s">
        <v>100</v>
      </c>
      <c r="H47" s="53"/>
      <c r="I47" s="19"/>
      <c r="J47" s="7"/>
    </row>
    <row r="48" spans="1:10">
      <c r="A48" s="48" t="s">
        <v>24</v>
      </c>
      <c r="B48" s="49"/>
      <c r="C48" s="49"/>
      <c r="D48" s="49"/>
      <c r="E48" s="49"/>
      <c r="F48" s="50"/>
      <c r="G48" s="51" t="s">
        <v>100</v>
      </c>
      <c r="H48" s="53"/>
      <c r="I48" s="19"/>
      <c r="J48" s="7"/>
    </row>
    <row r="49" spans="1:10">
      <c r="A49" s="48" t="s">
        <v>25</v>
      </c>
      <c r="B49" s="49"/>
      <c r="C49" s="49"/>
      <c r="D49" s="49"/>
      <c r="E49" s="49"/>
      <c r="F49" s="50"/>
      <c r="G49" s="51" t="s">
        <v>100</v>
      </c>
      <c r="H49" s="53"/>
      <c r="I49" s="19">
        <f>139185-I44-I51-I52-I53</f>
        <v>122167.6</v>
      </c>
      <c r="J49" s="7"/>
    </row>
    <row r="50" spans="1:10">
      <c r="A50" s="48" t="s">
        <v>27</v>
      </c>
      <c r="B50" s="49"/>
      <c r="C50" s="49"/>
      <c r="D50" s="49"/>
      <c r="E50" s="49"/>
      <c r="F50" s="50"/>
      <c r="G50" s="51" t="s">
        <v>100</v>
      </c>
      <c r="H50" s="53"/>
      <c r="I50" s="19"/>
      <c r="J50" s="7"/>
    </row>
    <row r="51" spans="1:10">
      <c r="A51" s="48" t="s">
        <v>28</v>
      </c>
      <c r="B51" s="49"/>
      <c r="C51" s="49"/>
      <c r="D51" s="49"/>
      <c r="E51" s="49"/>
      <c r="F51" s="50"/>
      <c r="G51" s="51" t="s">
        <v>100</v>
      </c>
      <c r="H51" s="53"/>
      <c r="I51" s="19">
        <v>840</v>
      </c>
      <c r="J51" s="7"/>
    </row>
    <row r="52" spans="1:10">
      <c r="A52" s="48" t="s">
        <v>29</v>
      </c>
      <c r="B52" s="49"/>
      <c r="C52" s="49"/>
      <c r="D52" s="49"/>
      <c r="E52" s="49"/>
      <c r="F52" s="50"/>
      <c r="G52" s="51" t="s">
        <v>100</v>
      </c>
      <c r="H52" s="53"/>
      <c r="I52" s="19">
        <f>5100</f>
        <v>5100</v>
      </c>
      <c r="J52" s="7"/>
    </row>
    <row r="53" spans="1:10">
      <c r="A53" s="48" t="s">
        <v>30</v>
      </c>
      <c r="B53" s="49"/>
      <c r="C53" s="49"/>
      <c r="D53" s="49"/>
      <c r="E53" s="49"/>
      <c r="F53" s="50"/>
      <c r="G53" s="51" t="s">
        <v>100</v>
      </c>
      <c r="H53" s="53"/>
      <c r="I53" s="19">
        <v>9661.4</v>
      </c>
      <c r="J53" s="7"/>
    </row>
    <row r="54" spans="1:10">
      <c r="A54" s="20"/>
      <c r="B54" s="20"/>
      <c r="C54" s="20"/>
      <c r="D54" s="20"/>
      <c r="E54" s="20"/>
      <c r="F54" s="20"/>
      <c r="G54" s="30"/>
      <c r="H54" s="30"/>
      <c r="I54" s="21"/>
      <c r="J54" s="7"/>
    </row>
    <row r="55" spans="1:10">
      <c r="A55" s="8" t="s">
        <v>59</v>
      </c>
      <c r="B55" s="8"/>
      <c r="C55" s="8"/>
      <c r="D55" s="8"/>
      <c r="E55" s="8"/>
      <c r="F55" s="8"/>
      <c r="G55" s="8"/>
      <c r="H55" s="8"/>
      <c r="I55" s="13">
        <f>SUM(I57:I69)+64500</f>
        <v>166278.15</v>
      </c>
      <c r="J55" s="7"/>
    </row>
    <row r="56" spans="1:10">
      <c r="A56" s="54" t="s">
        <v>17</v>
      </c>
      <c r="B56" s="55"/>
      <c r="C56" s="55"/>
      <c r="D56" s="55"/>
      <c r="E56" s="55"/>
      <c r="F56" s="56"/>
      <c r="G56" s="51" t="s">
        <v>82</v>
      </c>
      <c r="H56" s="52"/>
      <c r="I56" s="18" t="s">
        <v>83</v>
      </c>
      <c r="J56" s="7"/>
    </row>
    <row r="57" spans="1:10">
      <c r="A57" s="45" t="s">
        <v>31</v>
      </c>
      <c r="B57" s="46"/>
      <c r="C57" s="46"/>
      <c r="D57" s="46"/>
      <c r="E57" s="46"/>
      <c r="F57" s="47"/>
      <c r="G57" s="51" t="s">
        <v>100</v>
      </c>
      <c r="H57" s="53"/>
      <c r="I57" s="19">
        <v>1660.6</v>
      </c>
      <c r="J57" s="7"/>
    </row>
    <row r="58" spans="1:10">
      <c r="A58" s="45" t="s">
        <v>32</v>
      </c>
      <c r="B58" s="46"/>
      <c r="C58" s="46"/>
      <c r="D58" s="46"/>
      <c r="E58" s="46"/>
      <c r="F58" s="47"/>
      <c r="G58" s="51" t="s">
        <v>100</v>
      </c>
      <c r="H58" s="53"/>
      <c r="I58" s="19">
        <v>2596.5</v>
      </c>
      <c r="J58" s="7"/>
    </row>
    <row r="59" spans="1:10" ht="26.25" customHeight="1">
      <c r="A59" s="42" t="s">
        <v>33</v>
      </c>
      <c r="B59" s="43"/>
      <c r="C59" s="43"/>
      <c r="D59" s="43"/>
      <c r="E59" s="43"/>
      <c r="F59" s="44"/>
      <c r="G59" s="51" t="s">
        <v>100</v>
      </c>
      <c r="H59" s="53"/>
      <c r="I59" s="19">
        <v>33574</v>
      </c>
      <c r="J59" s="7"/>
    </row>
    <row r="60" spans="1:10">
      <c r="A60" s="42" t="s">
        <v>37</v>
      </c>
      <c r="B60" s="43"/>
      <c r="C60" s="43"/>
      <c r="D60" s="43"/>
      <c r="E60" s="43"/>
      <c r="F60" s="44"/>
      <c r="G60" s="51" t="s">
        <v>100</v>
      </c>
      <c r="H60" s="53"/>
      <c r="I60" s="19">
        <v>60.38</v>
      </c>
      <c r="J60" s="7"/>
    </row>
    <row r="61" spans="1:10" ht="26.25" customHeight="1">
      <c r="A61" s="42" t="s">
        <v>38</v>
      </c>
      <c r="B61" s="43"/>
      <c r="C61" s="43"/>
      <c r="D61" s="43"/>
      <c r="E61" s="43"/>
      <c r="F61" s="44"/>
      <c r="G61" s="51" t="s">
        <v>100</v>
      </c>
      <c r="H61" s="53"/>
      <c r="I61" s="19">
        <v>4679.8</v>
      </c>
      <c r="J61" s="7"/>
    </row>
    <row r="62" spans="1:10" ht="25.5" customHeight="1">
      <c r="A62" s="42" t="s">
        <v>39</v>
      </c>
      <c r="B62" s="43"/>
      <c r="C62" s="43"/>
      <c r="D62" s="43"/>
      <c r="E62" s="43"/>
      <c r="F62" s="44"/>
      <c r="G62" s="51" t="s">
        <v>100</v>
      </c>
      <c r="H62" s="53"/>
      <c r="I62" s="19">
        <v>2596.5</v>
      </c>
      <c r="J62" s="7"/>
    </row>
    <row r="63" spans="1:10" ht="27" customHeight="1">
      <c r="A63" s="42" t="s">
        <v>40</v>
      </c>
      <c r="B63" s="43"/>
      <c r="C63" s="43"/>
      <c r="D63" s="43"/>
      <c r="E63" s="43"/>
      <c r="F63" s="44"/>
      <c r="G63" s="51" t="s">
        <v>100</v>
      </c>
      <c r="H63" s="53"/>
      <c r="I63" s="19">
        <v>14462</v>
      </c>
      <c r="J63" s="7"/>
    </row>
    <row r="64" spans="1:10" ht="28.5" customHeight="1">
      <c r="A64" s="42" t="s">
        <v>41</v>
      </c>
      <c r="B64" s="43"/>
      <c r="C64" s="43"/>
      <c r="D64" s="43"/>
      <c r="E64" s="43"/>
      <c r="F64" s="44"/>
      <c r="G64" s="51" t="s">
        <v>100</v>
      </c>
      <c r="H64" s="53"/>
      <c r="I64" s="19">
        <f>3441.9+483.07</f>
        <v>3924.9700000000003</v>
      </c>
      <c r="J64" s="7"/>
    </row>
    <row r="65" spans="1:10">
      <c r="A65" s="45" t="s">
        <v>42</v>
      </c>
      <c r="B65" s="46"/>
      <c r="C65" s="46"/>
      <c r="D65" s="46"/>
      <c r="E65" s="46"/>
      <c r="F65" s="47"/>
      <c r="G65" s="51" t="s">
        <v>100</v>
      </c>
      <c r="H65" s="53"/>
      <c r="I65" s="19">
        <v>21799</v>
      </c>
      <c r="J65" s="7"/>
    </row>
    <row r="66" spans="1:10">
      <c r="A66" s="66" t="s">
        <v>43</v>
      </c>
      <c r="B66" s="67"/>
      <c r="C66" s="67"/>
      <c r="D66" s="67"/>
      <c r="E66" s="67"/>
      <c r="F66" s="68"/>
      <c r="G66" s="51" t="s">
        <v>100</v>
      </c>
      <c r="H66" s="53"/>
      <c r="I66" s="23">
        <v>4619.3999999999996</v>
      </c>
      <c r="J66" s="7"/>
    </row>
    <row r="67" spans="1:10">
      <c r="A67" s="42" t="s">
        <v>97</v>
      </c>
      <c r="B67" s="43"/>
      <c r="C67" s="43"/>
      <c r="D67" s="43"/>
      <c r="E67" s="43"/>
      <c r="F67" s="44"/>
      <c r="G67" s="51" t="s">
        <v>100</v>
      </c>
      <c r="H67" s="53"/>
      <c r="I67" s="23">
        <v>1781.3</v>
      </c>
      <c r="J67" s="7"/>
    </row>
    <row r="68" spans="1:10">
      <c r="A68" s="42" t="s">
        <v>99</v>
      </c>
      <c r="B68" s="43"/>
      <c r="C68" s="43"/>
      <c r="D68" s="43"/>
      <c r="E68" s="43"/>
      <c r="F68" s="44"/>
      <c r="G68" s="51" t="s">
        <v>100</v>
      </c>
      <c r="H68" s="53"/>
      <c r="I68" s="23">
        <v>2204</v>
      </c>
      <c r="J68" s="7"/>
    </row>
    <row r="69" spans="1:10" ht="15" customHeight="1">
      <c r="A69" s="42" t="s">
        <v>98</v>
      </c>
      <c r="B69" s="43"/>
      <c r="C69" s="43"/>
      <c r="D69" s="43"/>
      <c r="E69" s="43"/>
      <c r="F69" s="44"/>
      <c r="G69" s="51" t="s">
        <v>100</v>
      </c>
      <c r="H69" s="53"/>
      <c r="I69" s="23">
        <v>7819.7</v>
      </c>
      <c r="J69" s="7"/>
    </row>
    <row r="70" spans="1:10" ht="15" customHeight="1">
      <c r="A70" s="48"/>
      <c r="B70" s="49"/>
      <c r="C70" s="49"/>
      <c r="D70" s="49"/>
      <c r="E70" s="49"/>
      <c r="F70" s="49"/>
      <c r="G70" s="25"/>
      <c r="H70" s="25"/>
      <c r="I70" s="29"/>
      <c r="J70" s="7"/>
    </row>
    <row r="71" spans="1:10" ht="15" customHeight="1">
      <c r="A71" s="27" t="s">
        <v>44</v>
      </c>
      <c r="B71" s="25"/>
      <c r="C71" s="25"/>
      <c r="D71" s="25"/>
      <c r="E71" s="25"/>
      <c r="F71" s="25"/>
      <c r="G71" s="25"/>
      <c r="H71" s="25"/>
      <c r="I71" s="29"/>
      <c r="J71" s="7"/>
    </row>
    <row r="72" spans="1:10">
      <c r="A72" s="54" t="s">
        <v>17</v>
      </c>
      <c r="B72" s="55"/>
      <c r="C72" s="55"/>
      <c r="D72" s="55"/>
      <c r="E72" s="55"/>
      <c r="F72" s="56"/>
      <c r="G72" s="51" t="s">
        <v>82</v>
      </c>
      <c r="H72" s="53"/>
      <c r="I72" s="18" t="s">
        <v>83</v>
      </c>
      <c r="J72" s="7"/>
    </row>
    <row r="73" spans="1:10">
      <c r="A73" s="45" t="s">
        <v>45</v>
      </c>
      <c r="B73" s="46"/>
      <c r="C73" s="46"/>
      <c r="D73" s="46"/>
      <c r="E73" s="46"/>
      <c r="F73" s="47"/>
      <c r="G73" s="51" t="s">
        <v>100</v>
      </c>
      <c r="H73" s="53"/>
      <c r="I73" s="19">
        <v>5854.6</v>
      </c>
      <c r="J73" s="7"/>
    </row>
    <row r="74" spans="1:10">
      <c r="A74" s="27"/>
      <c r="B74" s="25"/>
      <c r="C74" s="25"/>
      <c r="D74" s="25"/>
      <c r="E74" s="25"/>
      <c r="F74" s="25"/>
      <c r="G74" s="25"/>
      <c r="H74" s="25"/>
      <c r="I74" s="29"/>
      <c r="J74" s="7"/>
    </row>
    <row r="75" spans="1:10">
      <c r="A75" s="8" t="s">
        <v>46</v>
      </c>
      <c r="B75" s="8"/>
      <c r="C75" s="8"/>
      <c r="D75" s="8"/>
      <c r="E75" s="8"/>
      <c r="F75" s="8"/>
      <c r="G75" s="8"/>
      <c r="H75" s="8"/>
      <c r="I75" s="14"/>
      <c r="J75" s="7"/>
    </row>
    <row r="76" spans="1:10">
      <c r="A76" s="8"/>
      <c r="B76" s="8"/>
      <c r="C76" s="8"/>
      <c r="D76" s="8"/>
      <c r="E76" s="8"/>
      <c r="F76" s="8"/>
      <c r="G76" s="8"/>
      <c r="H76" s="8"/>
      <c r="I76" s="14"/>
      <c r="J76" s="7"/>
    </row>
    <row r="77" spans="1:10">
      <c r="A77" s="8" t="s">
        <v>84</v>
      </c>
      <c r="B77" s="8"/>
      <c r="C77" s="8"/>
      <c r="D77" s="8"/>
      <c r="E77" s="8"/>
      <c r="F77" s="8"/>
      <c r="G77" s="8"/>
      <c r="H77" s="8"/>
      <c r="I77" s="13">
        <v>0</v>
      </c>
      <c r="J77" s="7"/>
    </row>
    <row r="78" spans="1:10">
      <c r="A78" s="8" t="s">
        <v>85</v>
      </c>
      <c r="B78" s="8"/>
      <c r="C78" s="8"/>
      <c r="D78" s="8"/>
      <c r="E78" s="8"/>
      <c r="F78" s="8"/>
      <c r="G78" s="8"/>
      <c r="H78" s="8"/>
      <c r="I78" s="13">
        <v>0</v>
      </c>
      <c r="J78" s="7"/>
    </row>
    <row r="79" spans="1:10">
      <c r="A79" s="8" t="s">
        <v>86</v>
      </c>
      <c r="B79" s="8"/>
      <c r="C79" s="8"/>
      <c r="D79" s="8"/>
      <c r="E79" s="8"/>
      <c r="F79" s="8"/>
      <c r="G79" s="8"/>
      <c r="H79" s="8"/>
      <c r="I79" s="13">
        <v>0</v>
      </c>
      <c r="J79" s="7"/>
    </row>
    <row r="80" spans="1:10">
      <c r="A80" s="8" t="s">
        <v>87</v>
      </c>
      <c r="B80" s="8"/>
      <c r="C80" s="8"/>
      <c r="D80" s="8"/>
      <c r="E80" s="8"/>
      <c r="F80" s="8"/>
      <c r="G80" s="8"/>
      <c r="H80" s="8"/>
      <c r="I80" s="13">
        <v>0</v>
      </c>
      <c r="J80" s="7"/>
    </row>
    <row r="81" spans="1:10">
      <c r="A81" s="8"/>
      <c r="B81" s="8"/>
      <c r="C81" s="8"/>
      <c r="D81" s="8"/>
      <c r="E81" s="8"/>
      <c r="F81" s="8"/>
      <c r="G81" s="8"/>
      <c r="H81" s="8"/>
      <c r="I81" s="14"/>
      <c r="J81" s="7"/>
    </row>
    <row r="82" spans="1:10">
      <c r="A82" s="8" t="s">
        <v>88</v>
      </c>
      <c r="B82" s="8"/>
      <c r="C82" s="8"/>
      <c r="D82" s="8"/>
      <c r="E82" s="8"/>
      <c r="F82" s="8"/>
      <c r="G82" s="8"/>
      <c r="H82" s="8"/>
      <c r="I82" s="14"/>
      <c r="J82" s="7"/>
    </row>
    <row r="83" spans="1:10">
      <c r="A83" s="8"/>
      <c r="B83" s="8"/>
      <c r="C83" s="8"/>
      <c r="D83" s="8"/>
      <c r="E83" s="8"/>
      <c r="F83" s="8"/>
      <c r="G83" s="8"/>
      <c r="H83" s="8"/>
      <c r="I83" s="14"/>
      <c r="J83" s="7"/>
    </row>
    <row r="84" spans="1:10">
      <c r="A84" s="8" t="s">
        <v>89</v>
      </c>
      <c r="B84" s="8"/>
      <c r="C84" s="8"/>
      <c r="D84" s="8"/>
      <c r="E84" s="8"/>
      <c r="F84" s="8"/>
      <c r="G84" s="8"/>
      <c r="H84" s="8"/>
      <c r="I84" s="13">
        <v>0</v>
      </c>
      <c r="J84" s="7"/>
    </row>
    <row r="85" spans="1:10">
      <c r="A85" s="8" t="s">
        <v>53</v>
      </c>
      <c r="B85" s="8"/>
      <c r="C85" s="8"/>
      <c r="D85" s="8"/>
      <c r="E85" s="8"/>
      <c r="F85" s="8"/>
      <c r="G85" s="8"/>
      <c r="H85" s="8"/>
      <c r="I85" s="13">
        <v>0</v>
      </c>
      <c r="J85" s="7"/>
    </row>
    <row r="86" spans="1:10">
      <c r="A86" s="8" t="s">
        <v>90</v>
      </c>
      <c r="B86" s="8"/>
      <c r="C86" s="8"/>
      <c r="D86" s="8"/>
      <c r="E86" s="8"/>
      <c r="F86" s="8"/>
      <c r="G86" s="8"/>
      <c r="H86" s="8"/>
      <c r="I86" s="13">
        <f>I14</f>
        <v>26086.55</v>
      </c>
      <c r="J86" s="7"/>
    </row>
    <row r="87" spans="1:10">
      <c r="A87" s="8" t="s">
        <v>91</v>
      </c>
      <c r="B87" s="8"/>
      <c r="C87" s="8"/>
      <c r="D87" s="8"/>
      <c r="E87" s="8"/>
      <c r="F87" s="8"/>
      <c r="G87" s="8"/>
      <c r="H87" s="8"/>
      <c r="I87" s="13">
        <f>0</f>
        <v>0</v>
      </c>
      <c r="J87" s="7"/>
    </row>
    <row r="88" spans="1:10">
      <c r="A88" s="8" t="s">
        <v>57</v>
      </c>
      <c r="B88" s="8"/>
      <c r="C88" s="8"/>
      <c r="D88" s="8"/>
      <c r="E88" s="8"/>
      <c r="F88" s="8"/>
      <c r="G88" s="8"/>
      <c r="H88" s="8"/>
      <c r="I88" s="13">
        <v>0</v>
      </c>
      <c r="J88" s="7"/>
    </row>
    <row r="89" spans="1:10">
      <c r="A89" s="8" t="s">
        <v>92</v>
      </c>
      <c r="B89" s="8"/>
      <c r="C89" s="8"/>
      <c r="D89" s="8"/>
      <c r="E89" s="8"/>
      <c r="F89" s="8"/>
      <c r="G89" s="8"/>
      <c r="H89" s="8"/>
      <c r="I89" s="13">
        <f>I36</f>
        <v>70047.8</v>
      </c>
      <c r="J89" s="7"/>
    </row>
    <row r="90" spans="1:10">
      <c r="A90" s="1"/>
      <c r="B90" s="1"/>
      <c r="C90" s="1"/>
      <c r="D90" s="1"/>
      <c r="E90" s="1"/>
      <c r="F90" s="1"/>
      <c r="G90" s="1"/>
      <c r="H90" s="1"/>
      <c r="I90" s="14"/>
    </row>
    <row r="91" spans="1:10">
      <c r="A91" s="1" t="s">
        <v>58</v>
      </c>
      <c r="B91" s="1"/>
      <c r="C91" s="1"/>
      <c r="D91" s="1"/>
      <c r="E91" s="1"/>
      <c r="F91" s="1"/>
      <c r="G91" s="1"/>
      <c r="H91" s="1"/>
      <c r="I91" s="14"/>
    </row>
    <row r="92" spans="1:10">
      <c r="A92" s="1"/>
      <c r="B92" s="1"/>
      <c r="C92" s="1"/>
      <c r="D92" s="1"/>
      <c r="E92" s="1"/>
      <c r="F92" s="1"/>
      <c r="G92" s="1"/>
      <c r="H92" s="1"/>
      <c r="I92" s="14"/>
    </row>
    <row r="93" spans="1:10">
      <c r="A93" s="1" t="s">
        <v>84</v>
      </c>
      <c r="B93" s="1"/>
      <c r="C93" s="1"/>
      <c r="D93" s="1"/>
      <c r="E93" s="1"/>
      <c r="F93" s="1"/>
      <c r="G93" s="1"/>
      <c r="H93" s="1"/>
      <c r="I93" s="13">
        <v>0</v>
      </c>
    </row>
    <row r="94" spans="1:10">
      <c r="A94" s="1" t="s">
        <v>85</v>
      </c>
      <c r="B94" s="1"/>
      <c r="C94" s="1"/>
      <c r="D94" s="1"/>
      <c r="E94" s="1"/>
      <c r="F94" s="1"/>
      <c r="G94" s="1"/>
      <c r="H94" s="1"/>
      <c r="I94" s="13">
        <v>0</v>
      </c>
    </row>
    <row r="95" spans="1:10">
      <c r="A95" s="1" t="s">
        <v>86</v>
      </c>
      <c r="B95" s="1"/>
      <c r="C95" s="1"/>
      <c r="D95" s="1"/>
      <c r="E95" s="1"/>
      <c r="F95" s="1"/>
      <c r="G95" s="1"/>
      <c r="H95" s="1"/>
      <c r="I95" s="13">
        <v>0</v>
      </c>
    </row>
    <row r="96" spans="1:10">
      <c r="A96" s="1" t="s">
        <v>87</v>
      </c>
      <c r="B96" s="1"/>
      <c r="C96" s="1"/>
      <c r="D96" s="1"/>
      <c r="E96" s="1"/>
      <c r="F96" s="1"/>
      <c r="G96" s="1"/>
      <c r="H96" s="1"/>
      <c r="I96" s="13">
        <v>0</v>
      </c>
    </row>
    <row r="97" spans="1:9">
      <c r="A97" s="1"/>
      <c r="B97" s="1"/>
      <c r="C97" s="1"/>
      <c r="D97" s="1"/>
      <c r="E97" s="1"/>
      <c r="F97" s="1"/>
      <c r="G97" s="1"/>
      <c r="H97" s="1"/>
      <c r="I97" s="14"/>
    </row>
    <row r="98" spans="1:9">
      <c r="A98" s="1" t="s">
        <v>96</v>
      </c>
      <c r="B98" s="1"/>
      <c r="C98" s="1"/>
      <c r="D98" s="1"/>
      <c r="E98" s="1"/>
      <c r="F98" s="1"/>
      <c r="G98" s="1"/>
      <c r="H98" s="1"/>
      <c r="I98" s="13"/>
    </row>
    <row r="99" spans="1:9">
      <c r="A99" s="1" t="s">
        <v>94</v>
      </c>
      <c r="B99" s="1"/>
      <c r="C99" s="1"/>
      <c r="D99" s="1"/>
      <c r="E99" s="1"/>
      <c r="F99" s="1"/>
      <c r="G99" s="1"/>
      <c r="H99" s="1"/>
      <c r="I99" s="13">
        <v>0</v>
      </c>
    </row>
    <row r="100" spans="1:9">
      <c r="A100" s="1" t="s">
        <v>95</v>
      </c>
      <c r="B100" s="1"/>
      <c r="C100" s="1"/>
      <c r="D100" s="1"/>
      <c r="E100" s="1"/>
      <c r="F100" s="1"/>
      <c r="G100" s="1"/>
      <c r="H100" s="1"/>
      <c r="I100" s="13">
        <v>0</v>
      </c>
    </row>
    <row r="101" spans="1:9">
      <c r="A101" s="1" t="s">
        <v>60</v>
      </c>
      <c r="B101" s="1"/>
      <c r="C101" s="1"/>
      <c r="D101" s="1"/>
      <c r="E101" s="1"/>
      <c r="F101" s="1"/>
      <c r="G101" s="1"/>
      <c r="H101" s="1"/>
      <c r="I101" s="13">
        <v>0</v>
      </c>
    </row>
  </sheetData>
  <mergeCells count="63">
    <mergeCell ref="A73:F73"/>
    <mergeCell ref="G73:H73"/>
    <mergeCell ref="A63:F63"/>
    <mergeCell ref="G63:H63"/>
    <mergeCell ref="A64:F64"/>
    <mergeCell ref="G64:H64"/>
    <mergeCell ref="A65:F65"/>
    <mergeCell ref="G65:H65"/>
    <mergeCell ref="A66:F66"/>
    <mergeCell ref="G66:H66"/>
    <mergeCell ref="A70:F70"/>
    <mergeCell ref="A72:F72"/>
    <mergeCell ref="G72:H72"/>
    <mergeCell ref="A69:F69"/>
    <mergeCell ref="G69:H69"/>
    <mergeCell ref="A67:F67"/>
    <mergeCell ref="A59:F59"/>
    <mergeCell ref="G59:H59"/>
    <mergeCell ref="A60:F60"/>
    <mergeCell ref="G60:H60"/>
    <mergeCell ref="A61:F61"/>
    <mergeCell ref="G61:H61"/>
    <mergeCell ref="G67:H67"/>
    <mergeCell ref="G68:H68"/>
    <mergeCell ref="A68:F68"/>
    <mergeCell ref="A62:F62"/>
    <mergeCell ref="G62:H62"/>
    <mergeCell ref="A56:F56"/>
    <mergeCell ref="G56:H56"/>
    <mergeCell ref="A57:F57"/>
    <mergeCell ref="G57:H57"/>
    <mergeCell ref="A58:F58"/>
    <mergeCell ref="G58:H58"/>
    <mergeCell ref="A51:F51"/>
    <mergeCell ref="G51:H51"/>
    <mergeCell ref="A52:F52"/>
    <mergeCell ref="G52:H52"/>
    <mergeCell ref="A53:F53"/>
    <mergeCell ref="G53:H53"/>
    <mergeCell ref="A48:F48"/>
    <mergeCell ref="G48:H48"/>
    <mergeCell ref="A49:F49"/>
    <mergeCell ref="G49:H49"/>
    <mergeCell ref="A50:F50"/>
    <mergeCell ref="G50:H50"/>
    <mergeCell ref="A1:I1"/>
    <mergeCell ref="A2:I2"/>
    <mergeCell ref="A3:I3"/>
    <mergeCell ref="B5:C5"/>
    <mergeCell ref="A38:I39"/>
    <mergeCell ref="A28:C28"/>
    <mergeCell ref="A42:F42"/>
    <mergeCell ref="G42:H42"/>
    <mergeCell ref="A43:F43"/>
    <mergeCell ref="G43:H43"/>
    <mergeCell ref="A44:F44"/>
    <mergeCell ref="G44:H44"/>
    <mergeCell ref="A45:F45"/>
    <mergeCell ref="G45:H45"/>
    <mergeCell ref="A46:F46"/>
    <mergeCell ref="G46:H46"/>
    <mergeCell ref="A47:F47"/>
    <mergeCell ref="G47:H47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03"/>
  <sheetViews>
    <sheetView topLeftCell="A21" zoomScale="70" zoomScaleNormal="70" workbookViewId="0">
      <selection activeCell="I56" sqref="I56"/>
    </sheetView>
  </sheetViews>
  <sheetFormatPr defaultRowHeight="15"/>
  <cols>
    <col min="9" max="9" width="10.7109375" bestFit="1" customWidth="1"/>
  </cols>
  <sheetData>
    <row r="1" spans="1:9">
      <c r="A1" s="57" t="s">
        <v>0</v>
      </c>
      <c r="B1" s="57"/>
      <c r="C1" s="57"/>
      <c r="D1" s="57"/>
      <c r="E1" s="57"/>
      <c r="F1" s="57"/>
      <c r="G1" s="57"/>
      <c r="H1" s="57"/>
      <c r="I1" s="57"/>
    </row>
    <row r="2" spans="1:9">
      <c r="A2" s="57" t="s">
        <v>1</v>
      </c>
      <c r="B2" s="57"/>
      <c r="C2" s="57"/>
      <c r="D2" s="57"/>
      <c r="E2" s="57"/>
      <c r="F2" s="57"/>
      <c r="G2" s="57"/>
      <c r="H2" s="57"/>
      <c r="I2" s="57"/>
    </row>
    <row r="3" spans="1:9">
      <c r="A3" s="57" t="s">
        <v>104</v>
      </c>
      <c r="B3" s="57"/>
      <c r="C3" s="57"/>
      <c r="D3" s="57"/>
      <c r="E3" s="57"/>
      <c r="F3" s="57"/>
      <c r="G3" s="57"/>
      <c r="H3" s="57"/>
      <c r="I3" s="57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 t="s">
        <v>2</v>
      </c>
      <c r="B5" s="57" t="s">
        <v>69</v>
      </c>
      <c r="C5" s="57"/>
      <c r="D5" s="6" t="s">
        <v>70</v>
      </c>
      <c r="E5" s="2">
        <v>4</v>
      </c>
      <c r="F5" s="1"/>
      <c r="G5" s="1"/>
      <c r="H5" s="1"/>
      <c r="I5" s="1"/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7" spans="1:9" ht="15.75" thickBot="1">
      <c r="A7" s="3" t="s">
        <v>5</v>
      </c>
      <c r="B7" s="3"/>
      <c r="C7" s="3"/>
      <c r="D7" s="3"/>
      <c r="E7" s="3"/>
      <c r="F7" s="3"/>
      <c r="G7" s="3"/>
      <c r="H7" s="3"/>
      <c r="I7" s="3"/>
    </row>
    <row r="8" spans="1:9" ht="15.75" thickBot="1">
      <c r="A8" s="15" t="s">
        <v>71</v>
      </c>
      <c r="B8" s="15"/>
      <c r="C8" s="15"/>
      <c r="D8" s="15"/>
      <c r="E8" s="15"/>
      <c r="F8" s="15"/>
      <c r="G8" s="15"/>
      <c r="H8" s="15"/>
      <c r="I8" s="15"/>
    </row>
    <row r="9" spans="1:9">
      <c r="A9" s="8"/>
      <c r="B9" s="8"/>
      <c r="C9" s="8"/>
      <c r="D9" s="8"/>
      <c r="E9" s="8"/>
      <c r="F9" s="8"/>
      <c r="G9" s="8"/>
      <c r="H9" s="8"/>
      <c r="I9" s="8"/>
    </row>
    <row r="10" spans="1:9">
      <c r="A10" s="8" t="s">
        <v>7</v>
      </c>
      <c r="B10" s="8"/>
      <c r="C10" s="8"/>
      <c r="D10" s="8"/>
      <c r="E10" s="8"/>
      <c r="F10" s="8"/>
      <c r="G10" s="8" t="s">
        <v>72</v>
      </c>
      <c r="H10" s="16"/>
      <c r="I10" s="13">
        <v>0</v>
      </c>
    </row>
    <row r="11" spans="1:9">
      <c r="A11" s="8"/>
      <c r="B11" s="8"/>
      <c r="C11" s="8"/>
      <c r="D11" s="8"/>
      <c r="E11" s="8"/>
      <c r="F11" s="8"/>
      <c r="G11" s="8"/>
      <c r="H11" s="8"/>
      <c r="I11" s="13"/>
    </row>
    <row r="12" spans="1:9">
      <c r="A12" s="8" t="s">
        <v>73</v>
      </c>
      <c r="B12" s="8"/>
      <c r="C12" s="8"/>
      <c r="D12" s="8"/>
      <c r="E12" s="8"/>
      <c r="F12" s="8"/>
      <c r="G12" s="8"/>
      <c r="H12" s="8"/>
      <c r="I12" s="13">
        <v>0</v>
      </c>
    </row>
    <row r="13" spans="1:9">
      <c r="A13" s="8"/>
      <c r="B13" s="8"/>
      <c r="C13" s="8"/>
      <c r="D13" s="8"/>
      <c r="E13" s="8"/>
      <c r="F13" s="8"/>
      <c r="G13" s="8"/>
      <c r="H13" s="8"/>
      <c r="I13" s="13"/>
    </row>
    <row r="14" spans="1:9">
      <c r="A14" s="8" t="s">
        <v>74</v>
      </c>
      <c r="B14" s="8"/>
      <c r="C14" s="8"/>
      <c r="D14" s="8"/>
      <c r="E14" s="8"/>
      <c r="F14" s="8"/>
      <c r="G14" s="8"/>
      <c r="H14" s="8"/>
      <c r="I14" s="13">
        <v>233011.20000000001</v>
      </c>
    </row>
    <row r="15" spans="1:9">
      <c r="A15" s="8"/>
      <c r="B15" s="8"/>
      <c r="C15" s="8"/>
      <c r="D15" s="8"/>
      <c r="E15" s="8"/>
      <c r="F15" s="8"/>
      <c r="G15" s="34" t="s">
        <v>106</v>
      </c>
      <c r="H15" s="34"/>
      <c r="I15" s="35">
        <f>I16+I28</f>
        <v>283639</v>
      </c>
    </row>
    <row r="16" spans="1:9">
      <c r="A16" s="8" t="s">
        <v>8</v>
      </c>
      <c r="B16" s="8"/>
      <c r="C16" s="8"/>
      <c r="D16" s="8"/>
      <c r="E16" s="8"/>
      <c r="F16" s="8"/>
      <c r="G16" s="8"/>
      <c r="H16" s="8"/>
      <c r="I16" s="13">
        <v>254678</v>
      </c>
    </row>
    <row r="17" spans="1:9">
      <c r="A17" s="8"/>
      <c r="B17" s="8"/>
      <c r="C17" s="8"/>
      <c r="D17" s="8"/>
      <c r="E17" s="8"/>
      <c r="F17" s="8"/>
      <c r="G17" s="8"/>
      <c r="H17" s="8"/>
      <c r="I17" s="14"/>
    </row>
    <row r="18" spans="1:9">
      <c r="A18" s="17" t="s">
        <v>9</v>
      </c>
      <c r="B18" s="8" t="s">
        <v>75</v>
      </c>
      <c r="C18" s="8"/>
      <c r="D18" s="8"/>
      <c r="E18" s="8"/>
      <c r="F18" s="8"/>
      <c r="G18" s="8"/>
      <c r="H18" s="8"/>
      <c r="I18" s="13">
        <v>111801.66</v>
      </c>
    </row>
    <row r="19" spans="1:9">
      <c r="A19" s="17" t="s">
        <v>9</v>
      </c>
      <c r="B19" s="8" t="s">
        <v>34</v>
      </c>
      <c r="C19" s="8"/>
      <c r="D19" s="8"/>
      <c r="E19" s="8"/>
      <c r="F19" s="8"/>
      <c r="G19" s="8"/>
      <c r="H19" s="8"/>
      <c r="I19" s="13">
        <v>139600.01999999999</v>
      </c>
    </row>
    <row r="20" spans="1:9">
      <c r="A20" s="17" t="s">
        <v>9</v>
      </c>
      <c r="B20" s="8" t="s">
        <v>76</v>
      </c>
      <c r="C20" s="8"/>
      <c r="D20" s="8"/>
      <c r="E20" s="8"/>
      <c r="F20" s="8"/>
      <c r="G20" s="8"/>
      <c r="H20" s="8"/>
      <c r="I20" s="13">
        <v>3277.22</v>
      </c>
    </row>
    <row r="21" spans="1:9">
      <c r="A21" s="8"/>
      <c r="B21" s="8"/>
      <c r="C21" s="8"/>
      <c r="D21" s="8"/>
      <c r="E21" s="8"/>
      <c r="F21" s="8"/>
      <c r="G21" s="34" t="s">
        <v>118</v>
      </c>
      <c r="H21" s="34"/>
      <c r="I21" s="35">
        <f>I22+I28</f>
        <v>176590</v>
      </c>
    </row>
    <row r="22" spans="1:9">
      <c r="A22" s="8" t="s">
        <v>77</v>
      </c>
      <c r="B22" s="8"/>
      <c r="C22" s="8"/>
      <c r="D22" s="8"/>
      <c r="E22" s="8"/>
      <c r="F22" s="8"/>
      <c r="G22" s="8"/>
      <c r="H22" s="8"/>
      <c r="I22" s="13">
        <v>147629</v>
      </c>
    </row>
    <row r="23" spans="1:9">
      <c r="A23" s="8"/>
      <c r="B23" s="8"/>
      <c r="C23" s="8"/>
      <c r="D23" s="8"/>
      <c r="E23" s="8"/>
      <c r="F23" s="8"/>
      <c r="G23" s="8"/>
      <c r="H23" s="8"/>
      <c r="I23" s="14"/>
    </row>
    <row r="24" spans="1:9">
      <c r="A24" s="17" t="s">
        <v>9</v>
      </c>
      <c r="B24" s="8" t="s">
        <v>78</v>
      </c>
      <c r="C24" s="8"/>
      <c r="D24" s="8"/>
      <c r="E24" s="8"/>
      <c r="F24" s="8"/>
      <c r="G24" s="8"/>
      <c r="H24" s="8"/>
      <c r="I24" s="13">
        <v>147629</v>
      </c>
    </row>
    <row r="25" spans="1:9">
      <c r="A25" s="17" t="s">
        <v>9</v>
      </c>
      <c r="B25" s="8" t="s">
        <v>79</v>
      </c>
      <c r="C25" s="8"/>
      <c r="D25" s="8"/>
      <c r="E25" s="8"/>
      <c r="F25" s="8"/>
      <c r="G25" s="8"/>
      <c r="H25" s="8"/>
      <c r="I25" s="13">
        <v>0</v>
      </c>
    </row>
    <row r="26" spans="1:9">
      <c r="A26" s="17" t="s">
        <v>9</v>
      </c>
      <c r="B26" s="8" t="s">
        <v>80</v>
      </c>
      <c r="C26" s="8"/>
      <c r="D26" s="8"/>
      <c r="E26" s="8"/>
      <c r="F26" s="8"/>
      <c r="G26" s="8"/>
      <c r="H26" s="8"/>
      <c r="I26" s="13">
        <v>0</v>
      </c>
    </row>
    <row r="27" spans="1:9">
      <c r="A27" s="8"/>
      <c r="B27" s="8"/>
      <c r="C27" s="8"/>
      <c r="D27" s="8"/>
      <c r="E27" s="8"/>
      <c r="F27" s="8"/>
      <c r="G27" s="8"/>
      <c r="H27" s="8"/>
      <c r="I27" s="14"/>
    </row>
    <row r="28" spans="1:9">
      <c r="A28" s="64" t="s">
        <v>107</v>
      </c>
      <c r="B28" s="65"/>
      <c r="C28" s="65"/>
      <c r="D28" s="8" t="s">
        <v>108</v>
      </c>
      <c r="E28" s="8"/>
      <c r="F28" s="8"/>
      <c r="G28" s="8"/>
      <c r="H28" s="8"/>
      <c r="I28" s="16">
        <v>28961</v>
      </c>
    </row>
    <row r="29" spans="1:9">
      <c r="A29" s="8"/>
      <c r="B29" s="8"/>
      <c r="C29" s="8"/>
      <c r="D29" s="8"/>
      <c r="E29" s="8"/>
      <c r="F29" s="8"/>
      <c r="G29" s="8"/>
      <c r="H29" s="8"/>
      <c r="I29" s="14"/>
    </row>
    <row r="30" spans="1:9">
      <c r="A30" s="8" t="s">
        <v>81</v>
      </c>
      <c r="B30" s="8"/>
      <c r="C30" s="8"/>
      <c r="D30" s="8"/>
      <c r="E30" s="8"/>
      <c r="F30" s="8"/>
      <c r="G30" s="8"/>
      <c r="H30" s="8"/>
      <c r="I30" s="13">
        <v>0</v>
      </c>
    </row>
    <row r="31" spans="1:9">
      <c r="A31" s="8"/>
      <c r="B31" s="8"/>
      <c r="C31" s="8"/>
      <c r="D31" s="8"/>
      <c r="E31" s="8"/>
      <c r="F31" s="8"/>
      <c r="G31" s="8"/>
      <c r="H31" s="8"/>
      <c r="I31" s="14"/>
    </row>
    <row r="32" spans="1:9">
      <c r="A32" s="8" t="s">
        <v>11</v>
      </c>
      <c r="B32" s="8"/>
      <c r="C32" s="8"/>
      <c r="D32" s="8"/>
      <c r="E32" s="8"/>
      <c r="F32" s="8"/>
      <c r="G32" s="8"/>
      <c r="H32" s="8"/>
      <c r="I32" s="13">
        <v>0</v>
      </c>
    </row>
    <row r="33" spans="1:9">
      <c r="A33" s="8"/>
      <c r="B33" s="8"/>
      <c r="C33" s="8"/>
      <c r="D33" s="8"/>
      <c r="E33" s="8"/>
      <c r="F33" s="8"/>
      <c r="G33" s="8"/>
      <c r="H33" s="8"/>
      <c r="I33" s="13"/>
    </row>
    <row r="34" spans="1:9">
      <c r="A34" s="8" t="s">
        <v>12</v>
      </c>
      <c r="B34" s="8"/>
      <c r="C34" s="8"/>
      <c r="D34" s="8"/>
      <c r="E34" s="8"/>
      <c r="F34" s="8"/>
      <c r="G34" s="8"/>
      <c r="H34" s="8"/>
      <c r="I34" s="13">
        <v>0</v>
      </c>
    </row>
    <row r="35" spans="1:9">
      <c r="A35" s="8"/>
      <c r="B35" s="8"/>
      <c r="C35" s="8"/>
      <c r="D35" s="8"/>
      <c r="E35" s="8"/>
      <c r="F35" s="8"/>
      <c r="G35" s="8"/>
      <c r="H35" s="8"/>
      <c r="I35" s="13"/>
    </row>
    <row r="36" spans="1:9">
      <c r="A36" s="8" t="s">
        <v>13</v>
      </c>
      <c r="B36" s="8"/>
      <c r="C36" s="8"/>
      <c r="D36" s="8"/>
      <c r="E36" s="8"/>
      <c r="F36" s="8"/>
      <c r="G36" s="8"/>
      <c r="H36" s="8"/>
      <c r="I36" s="13">
        <v>340060.9</v>
      </c>
    </row>
    <row r="37" spans="1:9">
      <c r="A37" s="8"/>
      <c r="B37" s="8"/>
      <c r="C37" s="8"/>
      <c r="D37" s="8"/>
      <c r="E37" s="8"/>
      <c r="F37" s="8"/>
      <c r="G37" s="8"/>
      <c r="H37" s="8"/>
      <c r="I37" s="8"/>
    </row>
    <row r="38" spans="1:9">
      <c r="A38" s="58" t="s">
        <v>16</v>
      </c>
      <c r="B38" s="59"/>
      <c r="C38" s="59"/>
      <c r="D38" s="59"/>
      <c r="E38" s="59"/>
      <c r="F38" s="59"/>
      <c r="G38" s="59"/>
      <c r="H38" s="59"/>
      <c r="I38" s="60"/>
    </row>
    <row r="39" spans="1:9">
      <c r="A39" s="61"/>
      <c r="B39" s="62"/>
      <c r="C39" s="62"/>
      <c r="D39" s="62"/>
      <c r="E39" s="62"/>
      <c r="F39" s="62"/>
      <c r="G39" s="62"/>
      <c r="H39" s="62"/>
      <c r="I39" s="63"/>
    </row>
    <row r="40" spans="1:9">
      <c r="A40" s="8"/>
      <c r="B40" s="8"/>
      <c r="C40" s="8"/>
      <c r="D40" s="8"/>
      <c r="E40" s="8"/>
      <c r="F40" s="8"/>
      <c r="G40" s="34" t="s">
        <v>119</v>
      </c>
      <c r="H40" s="34"/>
      <c r="I40" s="36">
        <f>I41+I55+I73</f>
        <v>312053.37</v>
      </c>
    </row>
    <row r="41" spans="1:9">
      <c r="A41" s="8" t="s">
        <v>15</v>
      </c>
      <c r="B41" s="8"/>
      <c r="C41" s="8"/>
      <c r="D41" s="8"/>
      <c r="E41" s="8"/>
      <c r="F41" s="8"/>
      <c r="G41" s="8"/>
      <c r="H41" s="8"/>
      <c r="I41" s="13">
        <f>SUM(I43:I53)</f>
        <v>139600</v>
      </c>
    </row>
    <row r="42" spans="1:9">
      <c r="A42" s="54" t="s">
        <v>17</v>
      </c>
      <c r="B42" s="55"/>
      <c r="C42" s="55"/>
      <c r="D42" s="55"/>
      <c r="E42" s="55"/>
      <c r="F42" s="56"/>
      <c r="G42" s="51" t="s">
        <v>82</v>
      </c>
      <c r="H42" s="52"/>
      <c r="I42" s="18" t="s">
        <v>83</v>
      </c>
    </row>
    <row r="43" spans="1:9">
      <c r="A43" s="48" t="s">
        <v>20</v>
      </c>
      <c r="B43" s="49"/>
      <c r="C43" s="49"/>
      <c r="D43" s="49"/>
      <c r="E43" s="49"/>
      <c r="F43" s="50"/>
      <c r="G43" s="51" t="s">
        <v>100</v>
      </c>
      <c r="H43" s="53"/>
      <c r="I43" s="19"/>
    </row>
    <row r="44" spans="1:9">
      <c r="A44" s="48" t="s">
        <v>21</v>
      </c>
      <c r="B44" s="49"/>
      <c r="C44" s="49"/>
      <c r="D44" s="49"/>
      <c r="E44" s="49"/>
      <c r="F44" s="50"/>
      <c r="G44" s="51" t="s">
        <v>100</v>
      </c>
      <c r="H44" s="53"/>
      <c r="I44" s="19">
        <v>1416</v>
      </c>
    </row>
    <row r="45" spans="1:9">
      <c r="A45" s="48" t="s">
        <v>22</v>
      </c>
      <c r="B45" s="49"/>
      <c r="C45" s="49"/>
      <c r="D45" s="49"/>
      <c r="E45" s="49"/>
      <c r="F45" s="50"/>
      <c r="G45" s="51" t="s">
        <v>100</v>
      </c>
      <c r="H45" s="53"/>
      <c r="I45" s="19"/>
    </row>
    <row r="46" spans="1:9">
      <c r="A46" s="48" t="s">
        <v>23</v>
      </c>
      <c r="B46" s="49"/>
      <c r="C46" s="49"/>
      <c r="D46" s="49"/>
      <c r="E46" s="49"/>
      <c r="F46" s="50"/>
      <c r="G46" s="51" t="s">
        <v>100</v>
      </c>
      <c r="H46" s="53"/>
      <c r="I46" s="19"/>
    </row>
    <row r="47" spans="1:9">
      <c r="A47" s="48" t="s">
        <v>26</v>
      </c>
      <c r="B47" s="49"/>
      <c r="C47" s="49"/>
      <c r="D47" s="49"/>
      <c r="E47" s="49"/>
      <c r="F47" s="50"/>
      <c r="G47" s="51" t="s">
        <v>100</v>
      </c>
      <c r="H47" s="53"/>
      <c r="I47" s="19"/>
    </row>
    <row r="48" spans="1:9">
      <c r="A48" s="48" t="s">
        <v>24</v>
      </c>
      <c r="B48" s="49"/>
      <c r="C48" s="49"/>
      <c r="D48" s="49"/>
      <c r="E48" s="49"/>
      <c r="F48" s="50"/>
      <c r="G48" s="51" t="s">
        <v>100</v>
      </c>
      <c r="H48" s="53"/>
      <c r="I48" s="19"/>
    </row>
    <row r="49" spans="1:9">
      <c r="A49" s="48" t="s">
        <v>25</v>
      </c>
      <c r="B49" s="49"/>
      <c r="C49" s="49"/>
      <c r="D49" s="49"/>
      <c r="E49" s="49"/>
      <c r="F49" s="50"/>
      <c r="G49" s="51" t="s">
        <v>100</v>
      </c>
      <c r="H49" s="53"/>
      <c r="I49" s="19">
        <f>139600-I44-I51-I52-I53</f>
        <v>122553.8</v>
      </c>
    </row>
    <row r="50" spans="1:9">
      <c r="A50" s="48" t="s">
        <v>27</v>
      </c>
      <c r="B50" s="49"/>
      <c r="C50" s="49"/>
      <c r="D50" s="49"/>
      <c r="E50" s="49"/>
      <c r="F50" s="50"/>
      <c r="G50" s="51" t="s">
        <v>100</v>
      </c>
      <c r="H50" s="53"/>
      <c r="I50" s="19"/>
    </row>
    <row r="51" spans="1:9">
      <c r="A51" s="48" t="s">
        <v>28</v>
      </c>
      <c r="B51" s="49"/>
      <c r="C51" s="49"/>
      <c r="D51" s="49"/>
      <c r="E51" s="49"/>
      <c r="F51" s="50"/>
      <c r="G51" s="51" t="s">
        <v>100</v>
      </c>
      <c r="H51" s="53"/>
      <c r="I51" s="19">
        <v>840</v>
      </c>
    </row>
    <row r="52" spans="1:9">
      <c r="A52" s="48" t="s">
        <v>29</v>
      </c>
      <c r="B52" s="49"/>
      <c r="C52" s="49"/>
      <c r="D52" s="49"/>
      <c r="E52" s="49"/>
      <c r="F52" s="50"/>
      <c r="G52" s="51" t="s">
        <v>100</v>
      </c>
      <c r="H52" s="53"/>
      <c r="I52" s="19">
        <f>5100</f>
        <v>5100</v>
      </c>
    </row>
    <row r="53" spans="1:9">
      <c r="A53" s="48" t="s">
        <v>30</v>
      </c>
      <c r="B53" s="49"/>
      <c r="C53" s="49"/>
      <c r="D53" s="49"/>
      <c r="E53" s="49"/>
      <c r="F53" s="50"/>
      <c r="G53" s="51" t="s">
        <v>100</v>
      </c>
      <c r="H53" s="53"/>
      <c r="I53" s="19">
        <v>9690.2000000000007</v>
      </c>
    </row>
    <row r="54" spans="1:9">
      <c r="A54" s="20"/>
      <c r="B54" s="20"/>
      <c r="C54" s="20"/>
      <c r="D54" s="20"/>
      <c r="E54" s="20"/>
      <c r="F54" s="20"/>
      <c r="G54" s="30"/>
      <c r="H54" s="30"/>
      <c r="I54" s="21"/>
    </row>
    <row r="55" spans="1:9">
      <c r="A55" s="8" t="s">
        <v>59</v>
      </c>
      <c r="B55" s="8"/>
      <c r="C55" s="8"/>
      <c r="D55" s="8"/>
      <c r="E55" s="8"/>
      <c r="F55" s="8"/>
      <c r="G55" s="8"/>
      <c r="H55" s="8"/>
      <c r="I55" s="13">
        <f>SUM(I57:I69)+64500</f>
        <v>166581.27000000002</v>
      </c>
    </row>
    <row r="56" spans="1:9">
      <c r="A56" s="54" t="s">
        <v>17</v>
      </c>
      <c r="B56" s="55"/>
      <c r="C56" s="55"/>
      <c r="D56" s="55"/>
      <c r="E56" s="55"/>
      <c r="F56" s="56"/>
      <c r="G56" s="51" t="s">
        <v>82</v>
      </c>
      <c r="H56" s="52"/>
      <c r="I56" s="18" t="s">
        <v>83</v>
      </c>
    </row>
    <row r="57" spans="1:9">
      <c r="A57" s="45" t="s">
        <v>31</v>
      </c>
      <c r="B57" s="46"/>
      <c r="C57" s="46"/>
      <c r="D57" s="46"/>
      <c r="E57" s="46"/>
      <c r="F57" s="47"/>
      <c r="G57" s="51" t="s">
        <v>100</v>
      </c>
      <c r="H57" s="53"/>
      <c r="I57" s="19">
        <v>1665.5</v>
      </c>
    </row>
    <row r="58" spans="1:9">
      <c r="A58" s="45" t="s">
        <v>32</v>
      </c>
      <c r="B58" s="46"/>
      <c r="C58" s="46"/>
      <c r="D58" s="46"/>
      <c r="E58" s="46"/>
      <c r="F58" s="47"/>
      <c r="G58" s="51" t="s">
        <v>100</v>
      </c>
      <c r="H58" s="53"/>
      <c r="I58" s="19">
        <v>2604.3000000000002</v>
      </c>
    </row>
    <row r="59" spans="1:9" ht="26.25" customHeight="1">
      <c r="A59" s="42" t="s">
        <v>33</v>
      </c>
      <c r="B59" s="43"/>
      <c r="C59" s="43"/>
      <c r="D59" s="43"/>
      <c r="E59" s="43"/>
      <c r="F59" s="44"/>
      <c r="G59" s="51" t="s">
        <v>100</v>
      </c>
      <c r="H59" s="53"/>
      <c r="I59" s="19">
        <v>33674</v>
      </c>
    </row>
    <row r="60" spans="1:9">
      <c r="A60" s="42" t="s">
        <v>37</v>
      </c>
      <c r="B60" s="43"/>
      <c r="C60" s="43"/>
      <c r="D60" s="43"/>
      <c r="E60" s="43"/>
      <c r="F60" s="44"/>
      <c r="G60" s="51" t="s">
        <v>100</v>
      </c>
      <c r="H60" s="53"/>
      <c r="I60" s="19">
        <v>60.56</v>
      </c>
    </row>
    <row r="61" spans="1:9" ht="28.5" customHeight="1">
      <c r="A61" s="42" t="s">
        <v>38</v>
      </c>
      <c r="B61" s="43"/>
      <c r="C61" s="43"/>
      <c r="D61" s="43"/>
      <c r="E61" s="43"/>
      <c r="F61" s="44"/>
      <c r="G61" s="51" t="s">
        <v>100</v>
      </c>
      <c r="H61" s="53"/>
      <c r="I61" s="19">
        <v>4693.7</v>
      </c>
    </row>
    <row r="62" spans="1:9" ht="29.25" customHeight="1">
      <c r="A62" s="42" t="s">
        <v>39</v>
      </c>
      <c r="B62" s="43"/>
      <c r="C62" s="43"/>
      <c r="D62" s="43"/>
      <c r="E62" s="43"/>
      <c r="F62" s="44"/>
      <c r="G62" s="51" t="s">
        <v>100</v>
      </c>
      <c r="H62" s="53"/>
      <c r="I62" s="19">
        <v>2604.3000000000002</v>
      </c>
    </row>
    <row r="63" spans="1:9" ht="30.75" customHeight="1">
      <c r="A63" s="42" t="s">
        <v>40</v>
      </c>
      <c r="B63" s="43"/>
      <c r="C63" s="43"/>
      <c r="D63" s="43"/>
      <c r="E63" s="43"/>
      <c r="F63" s="44"/>
      <c r="G63" s="51" t="s">
        <v>100</v>
      </c>
      <c r="H63" s="53"/>
      <c r="I63" s="19">
        <v>14505</v>
      </c>
    </row>
    <row r="64" spans="1:9" ht="33" customHeight="1">
      <c r="A64" s="42" t="s">
        <v>41</v>
      </c>
      <c r="B64" s="43"/>
      <c r="C64" s="43"/>
      <c r="D64" s="43"/>
      <c r="E64" s="43"/>
      <c r="F64" s="44"/>
      <c r="G64" s="51" t="s">
        <v>100</v>
      </c>
      <c r="H64" s="53"/>
      <c r="I64" s="19">
        <f>3452.1+484.51</f>
        <v>3936.6099999999997</v>
      </c>
    </row>
    <row r="65" spans="1:9">
      <c r="A65" s="45" t="s">
        <v>42</v>
      </c>
      <c r="B65" s="46"/>
      <c r="C65" s="46"/>
      <c r="D65" s="46"/>
      <c r="E65" s="46"/>
      <c r="F65" s="47"/>
      <c r="G65" s="51" t="s">
        <v>100</v>
      </c>
      <c r="H65" s="53"/>
      <c r="I65" s="19">
        <v>21864</v>
      </c>
    </row>
    <row r="66" spans="1:9">
      <c r="A66" s="66" t="s">
        <v>43</v>
      </c>
      <c r="B66" s="67"/>
      <c r="C66" s="67"/>
      <c r="D66" s="67"/>
      <c r="E66" s="67"/>
      <c r="F66" s="68"/>
      <c r="G66" s="51" t="s">
        <v>100</v>
      </c>
      <c r="H66" s="53"/>
      <c r="I66" s="19">
        <v>4633.1000000000004</v>
      </c>
    </row>
    <row r="67" spans="1:9">
      <c r="A67" s="42" t="s">
        <v>97</v>
      </c>
      <c r="B67" s="43"/>
      <c r="C67" s="43"/>
      <c r="D67" s="43"/>
      <c r="E67" s="43"/>
      <c r="F67" s="44"/>
      <c r="G67" s="51" t="s">
        <v>100</v>
      </c>
      <c r="H67" s="53"/>
      <c r="I67" s="19">
        <v>1786.6</v>
      </c>
    </row>
    <row r="68" spans="1:9">
      <c r="A68" s="42" t="s">
        <v>99</v>
      </c>
      <c r="B68" s="43"/>
      <c r="C68" s="43"/>
      <c r="D68" s="43"/>
      <c r="E68" s="43"/>
      <c r="F68" s="44"/>
      <c r="G68" s="51" t="s">
        <v>100</v>
      </c>
      <c r="H68" s="53"/>
      <c r="I68" s="19">
        <v>2210.6</v>
      </c>
    </row>
    <row r="69" spans="1:9">
      <c r="A69" s="42" t="s">
        <v>98</v>
      </c>
      <c r="B69" s="43"/>
      <c r="C69" s="43"/>
      <c r="D69" s="43"/>
      <c r="E69" s="43"/>
      <c r="F69" s="44"/>
      <c r="G69" s="51" t="s">
        <v>100</v>
      </c>
      <c r="H69" s="53"/>
      <c r="I69" s="19">
        <v>7843</v>
      </c>
    </row>
    <row r="70" spans="1:9">
      <c r="A70" s="48"/>
      <c r="B70" s="49"/>
      <c r="C70" s="49"/>
      <c r="D70" s="49"/>
      <c r="E70" s="49"/>
      <c r="F70" s="49"/>
      <c r="G70" s="25"/>
      <c r="H70" s="25"/>
      <c r="I70" s="29"/>
    </row>
    <row r="71" spans="1:9">
      <c r="A71" s="27" t="s">
        <v>44</v>
      </c>
      <c r="B71" s="25"/>
      <c r="C71" s="25"/>
      <c r="D71" s="25"/>
      <c r="E71" s="25"/>
      <c r="F71" s="25"/>
      <c r="G71" s="25"/>
      <c r="H71" s="25"/>
      <c r="I71" s="29"/>
    </row>
    <row r="72" spans="1:9">
      <c r="A72" s="54" t="s">
        <v>17</v>
      </c>
      <c r="B72" s="55"/>
      <c r="C72" s="55"/>
      <c r="D72" s="55"/>
      <c r="E72" s="55"/>
      <c r="F72" s="56"/>
      <c r="G72" s="51" t="s">
        <v>82</v>
      </c>
      <c r="H72" s="53"/>
      <c r="I72" s="18" t="s">
        <v>83</v>
      </c>
    </row>
    <row r="73" spans="1:9">
      <c r="A73" s="45" t="s">
        <v>45</v>
      </c>
      <c r="B73" s="46"/>
      <c r="C73" s="46"/>
      <c r="D73" s="46"/>
      <c r="E73" s="46"/>
      <c r="F73" s="47"/>
      <c r="G73" s="51" t="s">
        <v>100</v>
      </c>
      <c r="H73" s="53"/>
      <c r="I73" s="19">
        <v>5872.1</v>
      </c>
    </row>
    <row r="74" spans="1:9">
      <c r="A74" s="27"/>
      <c r="B74" s="25"/>
      <c r="C74" s="25"/>
      <c r="D74" s="25"/>
      <c r="E74" s="25"/>
      <c r="F74" s="25"/>
      <c r="G74" s="25"/>
      <c r="H74" s="25"/>
      <c r="I74" s="29"/>
    </row>
    <row r="75" spans="1:9">
      <c r="A75" s="8" t="s">
        <v>46</v>
      </c>
      <c r="B75" s="8"/>
      <c r="C75" s="8"/>
      <c r="D75" s="8"/>
      <c r="E75" s="8"/>
      <c r="F75" s="8"/>
      <c r="G75" s="8"/>
      <c r="H75" s="8"/>
      <c r="I75" s="14"/>
    </row>
    <row r="76" spans="1:9">
      <c r="A76" s="8"/>
      <c r="B76" s="8"/>
      <c r="C76" s="8"/>
      <c r="D76" s="8"/>
      <c r="E76" s="8"/>
      <c r="F76" s="8"/>
      <c r="G76" s="8"/>
      <c r="H76" s="8"/>
      <c r="I76" s="14"/>
    </row>
    <row r="77" spans="1:9">
      <c r="A77" s="8" t="s">
        <v>84</v>
      </c>
      <c r="B77" s="8"/>
      <c r="C77" s="8"/>
      <c r="D77" s="8"/>
      <c r="E77" s="8"/>
      <c r="F77" s="8"/>
      <c r="G77" s="8"/>
      <c r="H77" s="8"/>
      <c r="I77" s="13">
        <v>0</v>
      </c>
    </row>
    <row r="78" spans="1:9">
      <c r="A78" s="8" t="s">
        <v>85</v>
      </c>
      <c r="B78" s="8"/>
      <c r="C78" s="8"/>
      <c r="D78" s="8"/>
      <c r="E78" s="8"/>
      <c r="F78" s="8"/>
      <c r="G78" s="8"/>
      <c r="H78" s="8"/>
      <c r="I78" s="13">
        <v>0</v>
      </c>
    </row>
    <row r="79" spans="1:9">
      <c r="A79" s="8" t="s">
        <v>86</v>
      </c>
      <c r="B79" s="8"/>
      <c r="C79" s="8"/>
      <c r="D79" s="8"/>
      <c r="E79" s="8"/>
      <c r="F79" s="8"/>
      <c r="G79" s="8"/>
      <c r="H79" s="8"/>
      <c r="I79" s="13">
        <v>0</v>
      </c>
    </row>
    <row r="80" spans="1:9">
      <c r="A80" s="8" t="s">
        <v>87</v>
      </c>
      <c r="B80" s="8"/>
      <c r="C80" s="8"/>
      <c r="D80" s="8"/>
      <c r="E80" s="8"/>
      <c r="F80" s="8"/>
      <c r="G80" s="8"/>
      <c r="H80" s="8"/>
      <c r="I80" s="13">
        <v>0</v>
      </c>
    </row>
    <row r="81" spans="1:9">
      <c r="A81" s="8"/>
      <c r="B81" s="8"/>
      <c r="C81" s="8"/>
      <c r="D81" s="8"/>
      <c r="E81" s="8"/>
      <c r="F81" s="8"/>
      <c r="G81" s="8"/>
      <c r="H81" s="8"/>
      <c r="I81" s="14"/>
    </row>
    <row r="82" spans="1:9">
      <c r="A82" s="8" t="s">
        <v>88</v>
      </c>
      <c r="B82" s="8"/>
      <c r="C82" s="8"/>
      <c r="D82" s="8"/>
      <c r="E82" s="8"/>
      <c r="F82" s="8"/>
      <c r="G82" s="8"/>
      <c r="H82" s="8"/>
      <c r="I82" s="14"/>
    </row>
    <row r="83" spans="1:9">
      <c r="A83" s="8"/>
      <c r="B83" s="8"/>
      <c r="C83" s="8"/>
      <c r="D83" s="8"/>
      <c r="E83" s="8"/>
      <c r="F83" s="8"/>
      <c r="G83" s="8"/>
      <c r="H83" s="8"/>
      <c r="I83" s="14"/>
    </row>
    <row r="84" spans="1:9">
      <c r="A84" s="8" t="s">
        <v>89</v>
      </c>
      <c r="B84" s="8"/>
      <c r="C84" s="8"/>
      <c r="D84" s="8"/>
      <c r="E84" s="8"/>
      <c r="F84" s="8"/>
      <c r="G84" s="8"/>
      <c r="H84" s="8"/>
      <c r="I84" s="13">
        <v>0</v>
      </c>
    </row>
    <row r="85" spans="1:9">
      <c r="A85" s="8" t="s">
        <v>53</v>
      </c>
      <c r="B85" s="8"/>
      <c r="C85" s="8"/>
      <c r="D85" s="8"/>
      <c r="E85" s="8"/>
      <c r="F85" s="8"/>
      <c r="G85" s="8"/>
      <c r="H85" s="8"/>
      <c r="I85" s="13">
        <v>0</v>
      </c>
    </row>
    <row r="86" spans="1:9">
      <c r="A86" s="8" t="s">
        <v>90</v>
      </c>
      <c r="B86" s="8"/>
      <c r="C86" s="8"/>
      <c r="D86" s="8"/>
      <c r="E86" s="8"/>
      <c r="F86" s="8"/>
      <c r="G86" s="8"/>
      <c r="H86" s="8"/>
      <c r="I86" s="13">
        <f>I14</f>
        <v>233011.20000000001</v>
      </c>
    </row>
    <row r="87" spans="1:9">
      <c r="A87" s="1" t="s">
        <v>91</v>
      </c>
      <c r="B87" s="1"/>
      <c r="C87" s="1"/>
      <c r="D87" s="1"/>
      <c r="E87" s="1"/>
      <c r="F87" s="1"/>
      <c r="G87" s="1"/>
      <c r="H87" s="1"/>
      <c r="I87" s="13">
        <v>0</v>
      </c>
    </row>
    <row r="88" spans="1:9">
      <c r="A88" s="1" t="s">
        <v>57</v>
      </c>
      <c r="B88" s="1"/>
      <c r="C88" s="1"/>
      <c r="D88" s="1"/>
      <c r="E88" s="1"/>
      <c r="F88" s="1"/>
      <c r="G88" s="1"/>
      <c r="H88" s="1"/>
      <c r="I88" s="13">
        <v>0</v>
      </c>
    </row>
    <row r="89" spans="1:9">
      <c r="A89" s="1" t="s">
        <v>92</v>
      </c>
      <c r="B89" s="1"/>
      <c r="C89" s="1"/>
      <c r="D89" s="1"/>
      <c r="E89" s="1"/>
      <c r="F89" s="1"/>
      <c r="G89" s="1"/>
      <c r="H89" s="1"/>
      <c r="I89" s="13">
        <f>I36</f>
        <v>340060.9</v>
      </c>
    </row>
    <row r="90" spans="1:9">
      <c r="A90" s="1"/>
      <c r="B90" s="1"/>
      <c r="C90" s="1"/>
      <c r="D90" s="1"/>
      <c r="E90" s="1"/>
      <c r="F90" s="1"/>
      <c r="G90" s="1"/>
      <c r="H90" s="1"/>
      <c r="I90" s="14"/>
    </row>
    <row r="91" spans="1:9">
      <c r="A91" s="1" t="s">
        <v>58</v>
      </c>
      <c r="B91" s="1"/>
      <c r="C91" s="1"/>
      <c r="D91" s="1"/>
      <c r="E91" s="1"/>
      <c r="F91" s="1"/>
      <c r="G91" s="1"/>
      <c r="H91" s="1"/>
      <c r="I91" s="14"/>
    </row>
    <row r="92" spans="1:9">
      <c r="A92" s="1"/>
      <c r="B92" s="1"/>
      <c r="C92" s="1"/>
      <c r="D92" s="1"/>
      <c r="E92" s="1"/>
      <c r="F92" s="1"/>
      <c r="G92" s="1"/>
      <c r="H92" s="1"/>
      <c r="I92" s="14"/>
    </row>
    <row r="93" spans="1:9">
      <c r="A93" s="1" t="s">
        <v>84</v>
      </c>
      <c r="B93" s="1"/>
      <c r="C93" s="1"/>
      <c r="D93" s="1"/>
      <c r="E93" s="1"/>
      <c r="F93" s="1"/>
      <c r="G93" s="1"/>
      <c r="H93" s="1"/>
      <c r="I93" s="13">
        <v>0</v>
      </c>
    </row>
    <row r="94" spans="1:9">
      <c r="A94" s="1" t="s">
        <v>85</v>
      </c>
      <c r="B94" s="1"/>
      <c r="C94" s="1"/>
      <c r="D94" s="1"/>
      <c r="E94" s="1"/>
      <c r="F94" s="1"/>
      <c r="G94" s="1"/>
      <c r="H94" s="1"/>
      <c r="I94" s="13">
        <v>0</v>
      </c>
    </row>
    <row r="95" spans="1:9">
      <c r="A95" s="1" t="s">
        <v>86</v>
      </c>
      <c r="B95" s="1"/>
      <c r="C95" s="1"/>
      <c r="D95" s="1"/>
      <c r="E95" s="1"/>
      <c r="F95" s="1"/>
      <c r="G95" s="1"/>
      <c r="H95" s="1"/>
      <c r="I95" s="13">
        <v>0</v>
      </c>
    </row>
    <row r="96" spans="1:9">
      <c r="A96" s="1" t="s">
        <v>87</v>
      </c>
      <c r="B96" s="1"/>
      <c r="C96" s="1"/>
      <c r="D96" s="1"/>
      <c r="E96" s="1"/>
      <c r="F96" s="1"/>
      <c r="G96" s="1"/>
      <c r="H96" s="1"/>
      <c r="I96" s="13">
        <v>0</v>
      </c>
    </row>
    <row r="97" spans="1:9">
      <c r="A97" s="1"/>
      <c r="B97" s="1"/>
      <c r="C97" s="1"/>
      <c r="D97" s="1"/>
      <c r="E97" s="1"/>
      <c r="F97" s="1"/>
      <c r="G97" s="1"/>
      <c r="H97" s="1"/>
      <c r="I97" s="14"/>
    </row>
    <row r="98" spans="1:9">
      <c r="A98" s="1" t="s">
        <v>93</v>
      </c>
      <c r="B98" s="1"/>
      <c r="C98" s="1"/>
      <c r="D98" s="1"/>
      <c r="E98" s="1"/>
      <c r="F98" s="1"/>
      <c r="G98" s="1"/>
      <c r="H98" s="1"/>
      <c r="I98" s="13">
        <v>0</v>
      </c>
    </row>
    <row r="99" spans="1:9">
      <c r="A99" s="1" t="s">
        <v>94</v>
      </c>
      <c r="B99" s="1"/>
      <c r="C99" s="1"/>
      <c r="D99" s="1"/>
      <c r="E99" s="1"/>
      <c r="F99" s="1"/>
      <c r="G99" s="1"/>
      <c r="H99" s="1"/>
      <c r="I99" s="13">
        <v>0</v>
      </c>
    </row>
    <row r="100" spans="1:9">
      <c r="A100" s="1" t="s">
        <v>95</v>
      </c>
      <c r="B100" s="1"/>
      <c r="C100" s="1"/>
      <c r="D100" s="1"/>
      <c r="E100" s="1"/>
      <c r="F100" s="1"/>
      <c r="G100" s="1"/>
      <c r="H100" s="1"/>
      <c r="I100" s="13">
        <v>1</v>
      </c>
    </row>
    <row r="101" spans="1:9">
      <c r="A101" s="1" t="s">
        <v>60</v>
      </c>
      <c r="B101" s="1"/>
      <c r="C101" s="1"/>
      <c r="D101" s="1"/>
      <c r="E101" s="1"/>
      <c r="F101" s="1"/>
      <c r="G101" s="1"/>
      <c r="H101" s="1"/>
      <c r="I101" s="13">
        <v>6</v>
      </c>
    </row>
    <row r="102" spans="1:9">
      <c r="I102" s="7"/>
    </row>
    <row r="103" spans="1:9">
      <c r="I103" s="7"/>
    </row>
  </sheetData>
  <mergeCells count="63">
    <mergeCell ref="A73:F73"/>
    <mergeCell ref="G73:H73"/>
    <mergeCell ref="A63:F63"/>
    <mergeCell ref="G63:H63"/>
    <mergeCell ref="A64:F64"/>
    <mergeCell ref="G64:H64"/>
    <mergeCell ref="A65:F65"/>
    <mergeCell ref="G65:H65"/>
    <mergeCell ref="A66:F66"/>
    <mergeCell ref="G66:H66"/>
    <mergeCell ref="A70:F70"/>
    <mergeCell ref="A72:F72"/>
    <mergeCell ref="G72:H72"/>
    <mergeCell ref="A67:F67"/>
    <mergeCell ref="G67:H67"/>
    <mergeCell ref="G68:H68"/>
    <mergeCell ref="A59:F59"/>
    <mergeCell ref="G59:H59"/>
    <mergeCell ref="A60:F60"/>
    <mergeCell ref="G60:H60"/>
    <mergeCell ref="A61:F61"/>
    <mergeCell ref="G61:H61"/>
    <mergeCell ref="G69:H69"/>
    <mergeCell ref="A68:F68"/>
    <mergeCell ref="A69:F69"/>
    <mergeCell ref="A62:F62"/>
    <mergeCell ref="G62:H62"/>
    <mergeCell ref="A56:F56"/>
    <mergeCell ref="G56:H56"/>
    <mergeCell ref="A57:F57"/>
    <mergeCell ref="G57:H57"/>
    <mergeCell ref="A58:F58"/>
    <mergeCell ref="G58:H58"/>
    <mergeCell ref="A51:F51"/>
    <mergeCell ref="G51:H51"/>
    <mergeCell ref="A52:F52"/>
    <mergeCell ref="G52:H52"/>
    <mergeCell ref="A53:F53"/>
    <mergeCell ref="G53:H53"/>
    <mergeCell ref="G48:H48"/>
    <mergeCell ref="A49:F49"/>
    <mergeCell ref="G49:H49"/>
    <mergeCell ref="A50:F50"/>
    <mergeCell ref="G50:H50"/>
    <mergeCell ref="A48:F48"/>
    <mergeCell ref="A1:I1"/>
    <mergeCell ref="A2:I2"/>
    <mergeCell ref="A3:I3"/>
    <mergeCell ref="B5:C5"/>
    <mergeCell ref="A38:I39"/>
    <mergeCell ref="A28:C28"/>
    <mergeCell ref="A42:F42"/>
    <mergeCell ref="G42:H42"/>
    <mergeCell ref="A43:F43"/>
    <mergeCell ref="G43:H43"/>
    <mergeCell ref="A44:F44"/>
    <mergeCell ref="G44:H44"/>
    <mergeCell ref="A45:F45"/>
    <mergeCell ref="G45:H45"/>
    <mergeCell ref="A46:F46"/>
    <mergeCell ref="G46:H46"/>
    <mergeCell ref="A47:F47"/>
    <mergeCell ref="G47:H47"/>
  </mergeCells>
  <pageMargins left="0.70866141732283472" right="0.70866141732283472" top="0.74803149606299213" bottom="0.74803149606299213" header="0.31496062992125984" footer="0.31496062992125984"/>
  <pageSetup paperSize="9" scale="9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02"/>
  <sheetViews>
    <sheetView topLeftCell="A35" zoomScale="70" zoomScaleNormal="70" workbookViewId="0">
      <selection activeCell="I56" sqref="I56"/>
    </sheetView>
  </sheetViews>
  <sheetFormatPr defaultRowHeight="15"/>
  <cols>
    <col min="9" max="9" width="10.7109375" bestFit="1" customWidth="1"/>
  </cols>
  <sheetData>
    <row r="1" spans="1:9">
      <c r="A1" s="57" t="s">
        <v>0</v>
      </c>
      <c r="B1" s="57"/>
      <c r="C1" s="57"/>
      <c r="D1" s="57"/>
      <c r="E1" s="57"/>
      <c r="F1" s="57"/>
      <c r="G1" s="57"/>
      <c r="H1" s="57"/>
      <c r="I1" s="57"/>
    </row>
    <row r="2" spans="1:9">
      <c r="A2" s="57" t="s">
        <v>1</v>
      </c>
      <c r="B2" s="57"/>
      <c r="C2" s="57"/>
      <c r="D2" s="57"/>
      <c r="E2" s="57"/>
      <c r="F2" s="57"/>
      <c r="G2" s="57"/>
      <c r="H2" s="57"/>
      <c r="I2" s="57"/>
    </row>
    <row r="3" spans="1:9">
      <c r="A3" s="57" t="s">
        <v>104</v>
      </c>
      <c r="B3" s="57"/>
      <c r="C3" s="57"/>
      <c r="D3" s="57"/>
      <c r="E3" s="57"/>
      <c r="F3" s="57"/>
      <c r="G3" s="57"/>
      <c r="H3" s="57"/>
      <c r="I3" s="57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 t="s">
        <v>2</v>
      </c>
      <c r="B5" s="57" t="s">
        <v>69</v>
      </c>
      <c r="C5" s="57"/>
      <c r="D5" s="6" t="s">
        <v>70</v>
      </c>
      <c r="E5" s="2">
        <v>5</v>
      </c>
      <c r="F5" s="1"/>
      <c r="G5" s="1"/>
      <c r="H5" s="1"/>
      <c r="I5" s="1"/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7" spans="1:9" ht="15.75" thickBot="1">
      <c r="A7" s="3" t="s">
        <v>5</v>
      </c>
      <c r="B7" s="3"/>
      <c r="C7" s="3"/>
      <c r="D7" s="3"/>
      <c r="E7" s="3"/>
      <c r="F7" s="3"/>
      <c r="G7" s="3"/>
      <c r="H7" s="3"/>
      <c r="I7" s="3"/>
    </row>
    <row r="8" spans="1:9" ht="15.75" thickBot="1">
      <c r="A8" s="3" t="s">
        <v>71</v>
      </c>
      <c r="B8" s="3"/>
      <c r="C8" s="3"/>
      <c r="D8" s="3"/>
      <c r="E8" s="3"/>
      <c r="F8" s="3"/>
      <c r="G8" s="3"/>
      <c r="H8" s="3"/>
      <c r="I8" s="3"/>
    </row>
    <row r="9" spans="1:9">
      <c r="A9" s="1"/>
      <c r="B9" s="1"/>
      <c r="C9" s="1"/>
      <c r="D9" s="1"/>
      <c r="E9" s="1"/>
      <c r="F9" s="1"/>
      <c r="G9" s="1"/>
      <c r="H9" s="1"/>
      <c r="I9" s="1"/>
    </row>
    <row r="10" spans="1:9">
      <c r="A10" s="8" t="s">
        <v>7</v>
      </c>
      <c r="B10" s="8"/>
      <c r="C10" s="8"/>
      <c r="D10" s="8"/>
      <c r="E10" s="8"/>
      <c r="F10" s="8"/>
      <c r="G10" s="8" t="s">
        <v>72</v>
      </c>
      <c r="H10" s="16"/>
      <c r="I10" s="13">
        <v>0</v>
      </c>
    </row>
    <row r="11" spans="1:9">
      <c r="A11" s="8"/>
      <c r="B11" s="8"/>
      <c r="C11" s="8"/>
      <c r="D11" s="8"/>
      <c r="E11" s="8"/>
      <c r="F11" s="8"/>
      <c r="G11" s="8"/>
      <c r="H11" s="8"/>
      <c r="I11" s="13"/>
    </row>
    <row r="12" spans="1:9">
      <c r="A12" s="8" t="s">
        <v>73</v>
      </c>
      <c r="B12" s="8"/>
      <c r="C12" s="8"/>
      <c r="D12" s="8"/>
      <c r="E12" s="8"/>
      <c r="F12" s="8"/>
      <c r="G12" s="8"/>
      <c r="H12" s="8"/>
      <c r="I12" s="13">
        <v>0</v>
      </c>
    </row>
    <row r="13" spans="1:9">
      <c r="A13" s="8"/>
      <c r="B13" s="8"/>
      <c r="C13" s="8"/>
      <c r="D13" s="8"/>
      <c r="E13" s="8"/>
      <c r="F13" s="8"/>
      <c r="G13" s="8"/>
      <c r="H13" s="8"/>
      <c r="I13" s="13"/>
    </row>
    <row r="14" spans="1:9">
      <c r="A14" s="8" t="s">
        <v>74</v>
      </c>
      <c r="B14" s="8"/>
      <c r="C14" s="8"/>
      <c r="D14" s="8"/>
      <c r="E14" s="8"/>
      <c r="F14" s="8"/>
      <c r="G14" s="8"/>
      <c r="H14" s="8"/>
      <c r="I14" s="13">
        <v>404030.5</v>
      </c>
    </row>
    <row r="15" spans="1:9">
      <c r="A15" s="8"/>
      <c r="B15" s="8"/>
      <c r="C15" s="8"/>
      <c r="D15" s="8"/>
      <c r="E15" s="8"/>
      <c r="F15" s="8"/>
      <c r="G15" s="34" t="s">
        <v>115</v>
      </c>
      <c r="H15" s="34"/>
      <c r="I15" s="35">
        <f>I16+I28</f>
        <v>501270</v>
      </c>
    </row>
    <row r="16" spans="1:9">
      <c r="A16" s="8" t="s">
        <v>8</v>
      </c>
      <c r="B16" s="8"/>
      <c r="C16" s="8"/>
      <c r="D16" s="8"/>
      <c r="E16" s="8"/>
      <c r="F16" s="8"/>
      <c r="G16" s="8"/>
      <c r="H16" s="8"/>
      <c r="I16" s="13">
        <v>450005</v>
      </c>
    </row>
    <row r="17" spans="1:9">
      <c r="A17" s="8"/>
      <c r="B17" s="8"/>
      <c r="C17" s="8"/>
      <c r="D17" s="8"/>
      <c r="E17" s="8"/>
      <c r="F17" s="8"/>
      <c r="G17" s="8"/>
      <c r="H17" s="8"/>
      <c r="I17" s="14"/>
    </row>
    <row r="18" spans="1:9">
      <c r="A18" s="17" t="s">
        <v>9</v>
      </c>
      <c r="B18" s="8" t="s">
        <v>75</v>
      </c>
      <c r="C18" s="8"/>
      <c r="D18" s="8"/>
      <c r="E18" s="8"/>
      <c r="F18" s="8"/>
      <c r="G18" s="8"/>
      <c r="H18" s="8"/>
      <c r="I18" s="13">
        <v>197905.98</v>
      </c>
    </row>
    <row r="19" spans="1:9">
      <c r="A19" s="17" t="s">
        <v>9</v>
      </c>
      <c r="B19" s="8" t="s">
        <v>34</v>
      </c>
      <c r="C19" s="8"/>
      <c r="D19" s="8"/>
      <c r="E19" s="8"/>
      <c r="F19" s="8"/>
      <c r="G19" s="8"/>
      <c r="H19" s="8"/>
      <c r="I19" s="13">
        <v>247114.44</v>
      </c>
    </row>
    <row r="20" spans="1:9">
      <c r="A20" s="17" t="s">
        <v>9</v>
      </c>
      <c r="B20" s="8" t="s">
        <v>76</v>
      </c>
      <c r="C20" s="8"/>
      <c r="D20" s="8"/>
      <c r="E20" s="8"/>
      <c r="F20" s="8"/>
      <c r="G20" s="8"/>
      <c r="H20" s="8"/>
      <c r="I20" s="13">
        <v>6239.09</v>
      </c>
    </row>
    <row r="21" spans="1:9">
      <c r="A21" s="8"/>
      <c r="B21" s="8"/>
      <c r="C21" s="8"/>
      <c r="D21" s="8"/>
      <c r="E21" s="8"/>
      <c r="F21" s="8"/>
      <c r="G21" s="34" t="s">
        <v>118</v>
      </c>
      <c r="H21" s="34"/>
      <c r="I21" s="35">
        <f>I22+I28</f>
        <v>394020</v>
      </c>
    </row>
    <row r="22" spans="1:9">
      <c r="A22" s="8" t="s">
        <v>77</v>
      </c>
      <c r="B22" s="8"/>
      <c r="C22" s="8"/>
      <c r="D22" s="8"/>
      <c r="E22" s="8"/>
      <c r="F22" s="8"/>
      <c r="G22" s="8"/>
      <c r="H22" s="8"/>
      <c r="I22" s="13">
        <v>342755</v>
      </c>
    </row>
    <row r="23" spans="1:9">
      <c r="A23" s="8"/>
      <c r="B23" s="8"/>
      <c r="C23" s="8"/>
      <c r="D23" s="8"/>
      <c r="E23" s="8"/>
      <c r="F23" s="8"/>
      <c r="G23" s="8"/>
      <c r="H23" s="8"/>
      <c r="I23" s="14"/>
    </row>
    <row r="24" spans="1:9">
      <c r="A24" s="17" t="s">
        <v>9</v>
      </c>
      <c r="B24" s="8" t="s">
        <v>78</v>
      </c>
      <c r="C24" s="8"/>
      <c r="D24" s="8"/>
      <c r="E24" s="8"/>
      <c r="F24" s="8"/>
      <c r="G24" s="8"/>
      <c r="H24" s="8"/>
      <c r="I24" s="13">
        <v>342755</v>
      </c>
    </row>
    <row r="25" spans="1:9">
      <c r="A25" s="17" t="s">
        <v>9</v>
      </c>
      <c r="B25" s="8" t="s">
        <v>79</v>
      </c>
      <c r="C25" s="8"/>
      <c r="D25" s="8"/>
      <c r="E25" s="8"/>
      <c r="F25" s="8"/>
      <c r="G25" s="8"/>
      <c r="H25" s="8"/>
      <c r="I25" s="13">
        <v>0</v>
      </c>
    </row>
    <row r="26" spans="1:9">
      <c r="A26" s="17" t="s">
        <v>9</v>
      </c>
      <c r="B26" s="8" t="s">
        <v>80</v>
      </c>
      <c r="C26" s="8"/>
      <c r="D26" s="8"/>
      <c r="E26" s="8"/>
      <c r="F26" s="8"/>
      <c r="G26" s="8"/>
      <c r="H26" s="8"/>
      <c r="I26" s="13">
        <v>0</v>
      </c>
    </row>
    <row r="27" spans="1:9">
      <c r="A27" s="8"/>
      <c r="B27" s="8"/>
      <c r="C27" s="8"/>
      <c r="D27" s="8"/>
      <c r="E27" s="8"/>
      <c r="F27" s="8"/>
      <c r="G27" s="8"/>
      <c r="H27" s="8"/>
      <c r="I27" s="14"/>
    </row>
    <row r="28" spans="1:9">
      <c r="A28" s="64" t="s">
        <v>107</v>
      </c>
      <c r="B28" s="65"/>
      <c r="C28" s="65"/>
      <c r="D28" s="8" t="s">
        <v>108</v>
      </c>
      <c r="E28" s="8"/>
      <c r="F28" s="8"/>
      <c r="G28" s="8"/>
      <c r="H28" s="8"/>
      <c r="I28" s="16">
        <v>51265</v>
      </c>
    </row>
    <row r="29" spans="1:9">
      <c r="A29" s="8"/>
      <c r="B29" s="8"/>
      <c r="C29" s="8"/>
      <c r="D29" s="8"/>
      <c r="E29" s="8"/>
      <c r="F29" s="8"/>
      <c r="G29" s="8"/>
      <c r="H29" s="8"/>
      <c r="I29" s="14"/>
    </row>
    <row r="30" spans="1:9">
      <c r="A30" s="8" t="s">
        <v>81</v>
      </c>
      <c r="B30" s="8"/>
      <c r="C30" s="8"/>
      <c r="D30" s="8"/>
      <c r="E30" s="8"/>
      <c r="F30" s="8"/>
      <c r="G30" s="8"/>
      <c r="H30" s="8"/>
      <c r="I30" s="13">
        <v>0</v>
      </c>
    </row>
    <row r="31" spans="1:9">
      <c r="A31" s="8"/>
      <c r="B31" s="8"/>
      <c r="C31" s="8"/>
      <c r="D31" s="8"/>
      <c r="E31" s="8"/>
      <c r="F31" s="8"/>
      <c r="G31" s="8"/>
      <c r="H31" s="8"/>
      <c r="I31" s="14"/>
    </row>
    <row r="32" spans="1:9">
      <c r="A32" s="8" t="s">
        <v>11</v>
      </c>
      <c r="B32" s="8"/>
      <c r="C32" s="8"/>
      <c r="D32" s="8"/>
      <c r="E32" s="8"/>
      <c r="F32" s="8"/>
      <c r="G32" s="8"/>
      <c r="H32" s="8"/>
      <c r="I32" s="13">
        <v>0</v>
      </c>
    </row>
    <row r="33" spans="1:9">
      <c r="A33" s="8"/>
      <c r="B33" s="8"/>
      <c r="C33" s="8"/>
      <c r="D33" s="8"/>
      <c r="E33" s="8"/>
      <c r="F33" s="8"/>
      <c r="G33" s="8"/>
      <c r="H33" s="8"/>
      <c r="I33" s="13"/>
    </row>
    <row r="34" spans="1:9">
      <c r="A34" s="8" t="s">
        <v>12</v>
      </c>
      <c r="B34" s="8"/>
      <c r="C34" s="8"/>
      <c r="D34" s="8"/>
      <c r="E34" s="8"/>
      <c r="F34" s="8"/>
      <c r="G34" s="8"/>
      <c r="H34" s="8"/>
      <c r="I34" s="13">
        <v>0</v>
      </c>
    </row>
    <row r="35" spans="1:9">
      <c r="A35" s="8"/>
      <c r="B35" s="8"/>
      <c r="C35" s="8"/>
      <c r="D35" s="8"/>
      <c r="E35" s="8"/>
      <c r="F35" s="8"/>
      <c r="G35" s="8"/>
      <c r="H35" s="8"/>
      <c r="I35" s="13"/>
    </row>
    <row r="36" spans="1:9">
      <c r="A36" s="8" t="s">
        <v>13</v>
      </c>
      <c r="B36" s="8"/>
      <c r="C36" s="8"/>
      <c r="D36" s="8"/>
      <c r="E36" s="8"/>
      <c r="F36" s="8"/>
      <c r="G36" s="8"/>
      <c r="H36" s="8"/>
      <c r="I36" s="13">
        <v>511281</v>
      </c>
    </row>
    <row r="37" spans="1:9">
      <c r="A37" s="8"/>
      <c r="B37" s="8"/>
      <c r="C37" s="8"/>
      <c r="D37" s="8"/>
      <c r="E37" s="8"/>
      <c r="F37" s="8"/>
      <c r="G37" s="8"/>
      <c r="H37" s="8"/>
      <c r="I37" s="8"/>
    </row>
    <row r="38" spans="1:9">
      <c r="A38" s="58" t="s">
        <v>16</v>
      </c>
      <c r="B38" s="59"/>
      <c r="C38" s="59"/>
      <c r="D38" s="59"/>
      <c r="E38" s="59"/>
      <c r="F38" s="59"/>
      <c r="G38" s="59"/>
      <c r="H38" s="59"/>
      <c r="I38" s="60"/>
    </row>
    <row r="39" spans="1:9">
      <c r="A39" s="61"/>
      <c r="B39" s="62"/>
      <c r="C39" s="62"/>
      <c r="D39" s="62"/>
      <c r="E39" s="62"/>
      <c r="F39" s="62"/>
      <c r="G39" s="62"/>
      <c r="H39" s="62"/>
      <c r="I39" s="63"/>
    </row>
    <row r="40" spans="1:9">
      <c r="A40" s="8"/>
      <c r="B40" s="8"/>
      <c r="C40" s="8"/>
      <c r="D40" s="8"/>
      <c r="E40" s="8"/>
      <c r="F40" s="8"/>
      <c r="G40" s="34" t="s">
        <v>120</v>
      </c>
      <c r="H40" s="34"/>
      <c r="I40" s="36">
        <f>I41+I55+I73</f>
        <v>502743.07</v>
      </c>
    </row>
    <row r="41" spans="1:9">
      <c r="A41" s="8" t="s">
        <v>15</v>
      </c>
      <c r="B41" s="8"/>
      <c r="C41" s="8"/>
      <c r="D41" s="8"/>
      <c r="E41" s="8"/>
      <c r="F41" s="8"/>
      <c r="G41" s="8"/>
      <c r="H41" s="8"/>
      <c r="I41" s="13">
        <f>SUM(I43:I53)</f>
        <v>247114</v>
      </c>
    </row>
    <row r="42" spans="1:9">
      <c r="A42" s="54" t="s">
        <v>17</v>
      </c>
      <c r="B42" s="55"/>
      <c r="C42" s="55"/>
      <c r="D42" s="55"/>
      <c r="E42" s="55"/>
      <c r="F42" s="56"/>
      <c r="G42" s="51" t="s">
        <v>82</v>
      </c>
      <c r="H42" s="52"/>
      <c r="I42" s="18" t="s">
        <v>83</v>
      </c>
    </row>
    <row r="43" spans="1:9">
      <c r="A43" s="48" t="s">
        <v>20</v>
      </c>
      <c r="B43" s="49"/>
      <c r="C43" s="49"/>
      <c r="D43" s="49"/>
      <c r="E43" s="49"/>
      <c r="F43" s="50"/>
      <c r="G43" s="51" t="s">
        <v>100</v>
      </c>
      <c r="H43" s="53"/>
      <c r="I43" s="19">
        <v>16163</v>
      </c>
    </row>
    <row r="44" spans="1:9">
      <c r="A44" s="48" t="s">
        <v>21</v>
      </c>
      <c r="B44" s="49"/>
      <c r="C44" s="49"/>
      <c r="D44" s="49"/>
      <c r="E44" s="49"/>
      <c r="F44" s="50"/>
      <c r="G44" s="51" t="s">
        <v>100</v>
      </c>
      <c r="H44" s="53"/>
      <c r="I44" s="19">
        <v>1416</v>
      </c>
    </row>
    <row r="45" spans="1:9">
      <c r="A45" s="48" t="s">
        <v>22</v>
      </c>
      <c r="B45" s="49"/>
      <c r="C45" s="49"/>
      <c r="D45" s="49"/>
      <c r="E45" s="49"/>
      <c r="F45" s="50"/>
      <c r="G45" s="51" t="s">
        <v>100</v>
      </c>
      <c r="H45" s="53"/>
      <c r="I45" s="19"/>
    </row>
    <row r="46" spans="1:9">
      <c r="A46" s="48" t="s">
        <v>23</v>
      </c>
      <c r="B46" s="49"/>
      <c r="C46" s="49"/>
      <c r="D46" s="49"/>
      <c r="E46" s="49"/>
      <c r="F46" s="50"/>
      <c r="G46" s="51" t="s">
        <v>100</v>
      </c>
      <c r="H46" s="53"/>
      <c r="I46" s="19"/>
    </row>
    <row r="47" spans="1:9">
      <c r="A47" s="48" t="s">
        <v>26</v>
      </c>
      <c r="B47" s="49"/>
      <c r="C47" s="49"/>
      <c r="D47" s="49"/>
      <c r="E47" s="49"/>
      <c r="F47" s="50"/>
      <c r="G47" s="51" t="s">
        <v>100</v>
      </c>
      <c r="H47" s="53"/>
      <c r="I47" s="19"/>
    </row>
    <row r="48" spans="1:9">
      <c r="A48" s="48" t="s">
        <v>24</v>
      </c>
      <c r="B48" s="49"/>
      <c r="C48" s="49"/>
      <c r="D48" s="49"/>
      <c r="E48" s="49"/>
      <c r="F48" s="50"/>
      <c r="G48" s="51" t="s">
        <v>100</v>
      </c>
      <c r="H48" s="53"/>
      <c r="I48" s="19"/>
    </row>
    <row r="49" spans="1:9">
      <c r="A49" s="48" t="s">
        <v>25</v>
      </c>
      <c r="B49" s="49"/>
      <c r="C49" s="49"/>
      <c r="D49" s="49"/>
      <c r="E49" s="49"/>
      <c r="F49" s="50"/>
      <c r="G49" s="51" t="s">
        <v>100</v>
      </c>
      <c r="H49" s="53"/>
      <c r="I49" s="19">
        <f>247114-I43-I44-I50-I51-I52-I53</f>
        <v>47325</v>
      </c>
    </row>
    <row r="50" spans="1:9">
      <c r="A50" s="48" t="s">
        <v>27</v>
      </c>
      <c r="B50" s="49"/>
      <c r="C50" s="49"/>
      <c r="D50" s="49"/>
      <c r="E50" s="49"/>
      <c r="F50" s="50"/>
      <c r="G50" s="51" t="s">
        <v>100</v>
      </c>
      <c r="H50" s="53"/>
      <c r="I50" s="19">
        <v>127300</v>
      </c>
    </row>
    <row r="51" spans="1:9">
      <c r="A51" s="48" t="s">
        <v>28</v>
      </c>
      <c r="B51" s="49"/>
      <c r="C51" s="49"/>
      <c r="D51" s="49"/>
      <c r="E51" s="49"/>
      <c r="F51" s="50"/>
      <c r="G51" s="51" t="s">
        <v>100</v>
      </c>
      <c r="H51" s="53"/>
      <c r="I51" s="19">
        <v>840</v>
      </c>
    </row>
    <row r="52" spans="1:9">
      <c r="A52" s="48" t="s">
        <v>29</v>
      </c>
      <c r="B52" s="49"/>
      <c r="C52" s="49"/>
      <c r="D52" s="49"/>
      <c r="E52" s="49"/>
      <c r="F52" s="50"/>
      <c r="G52" s="51" t="s">
        <v>100</v>
      </c>
      <c r="H52" s="53"/>
      <c r="I52" s="19">
        <f>5100+31817</f>
        <v>36917</v>
      </c>
    </row>
    <row r="53" spans="1:9">
      <c r="A53" s="48" t="s">
        <v>30</v>
      </c>
      <c r="B53" s="49"/>
      <c r="C53" s="49"/>
      <c r="D53" s="49"/>
      <c r="E53" s="49"/>
      <c r="F53" s="50"/>
      <c r="G53" s="51" t="s">
        <v>100</v>
      </c>
      <c r="H53" s="53"/>
      <c r="I53" s="19">
        <v>17153</v>
      </c>
    </row>
    <row r="54" spans="1:9">
      <c r="A54" s="20"/>
      <c r="B54" s="20"/>
      <c r="C54" s="20"/>
      <c r="D54" s="20"/>
      <c r="E54" s="20"/>
      <c r="F54" s="20"/>
      <c r="G54" s="30"/>
      <c r="H54" s="30"/>
      <c r="I54" s="21"/>
    </row>
    <row r="55" spans="1:9">
      <c r="A55" s="8" t="s">
        <v>59</v>
      </c>
      <c r="B55" s="8"/>
      <c r="C55" s="8"/>
      <c r="D55" s="8"/>
      <c r="E55" s="8"/>
      <c r="F55" s="8"/>
      <c r="G55" s="8"/>
      <c r="H55" s="8"/>
      <c r="I55" s="13">
        <f>SUM(I57:I69)+64500</f>
        <v>245234.07</v>
      </c>
    </row>
    <row r="56" spans="1:9">
      <c r="A56" s="54" t="s">
        <v>17</v>
      </c>
      <c r="B56" s="55"/>
      <c r="C56" s="55"/>
      <c r="D56" s="55"/>
      <c r="E56" s="55"/>
      <c r="F56" s="56"/>
      <c r="G56" s="51" t="s">
        <v>82</v>
      </c>
      <c r="H56" s="52"/>
      <c r="I56" s="18" t="s">
        <v>83</v>
      </c>
    </row>
    <row r="57" spans="1:9">
      <c r="A57" s="45" t="s">
        <v>31</v>
      </c>
      <c r="B57" s="46"/>
      <c r="C57" s="46"/>
      <c r="D57" s="46"/>
      <c r="E57" s="46"/>
      <c r="F57" s="47"/>
      <c r="G57" s="51" t="s">
        <v>100</v>
      </c>
      <c r="H57" s="53"/>
      <c r="I57" s="19">
        <v>2984.2</v>
      </c>
    </row>
    <row r="58" spans="1:9">
      <c r="A58" s="45" t="s">
        <v>32</v>
      </c>
      <c r="B58" s="46"/>
      <c r="C58" s="46"/>
      <c r="D58" s="46"/>
      <c r="E58" s="46"/>
      <c r="F58" s="47"/>
      <c r="G58" s="51" t="s">
        <v>100</v>
      </c>
      <c r="H58" s="53"/>
      <c r="I58" s="19">
        <v>4609.8999999999996</v>
      </c>
    </row>
    <row r="59" spans="1:9" ht="27.75" customHeight="1">
      <c r="A59" s="42" t="s">
        <v>33</v>
      </c>
      <c r="B59" s="43"/>
      <c r="C59" s="43"/>
      <c r="D59" s="43"/>
      <c r="E59" s="43"/>
      <c r="F59" s="44"/>
      <c r="G59" s="51" t="s">
        <v>100</v>
      </c>
      <c r="H59" s="53"/>
      <c r="I59" s="19">
        <v>59608</v>
      </c>
    </row>
    <row r="60" spans="1:9">
      <c r="A60" s="42" t="s">
        <v>37</v>
      </c>
      <c r="B60" s="43"/>
      <c r="C60" s="43"/>
      <c r="D60" s="43"/>
      <c r="E60" s="43"/>
      <c r="F60" s="44"/>
      <c r="G60" s="51" t="s">
        <v>100</v>
      </c>
      <c r="H60" s="53"/>
      <c r="I60" s="19">
        <v>107.21</v>
      </c>
    </row>
    <row r="61" spans="1:9" ht="25.5" customHeight="1">
      <c r="A61" s="42" t="s">
        <v>38</v>
      </c>
      <c r="B61" s="43"/>
      <c r="C61" s="43"/>
      <c r="D61" s="43"/>
      <c r="E61" s="43"/>
      <c r="F61" s="44"/>
      <c r="G61" s="51" t="s">
        <v>100</v>
      </c>
      <c r="H61" s="53"/>
      <c r="I61" s="19">
        <v>8308.6</v>
      </c>
    </row>
    <row r="62" spans="1:9" ht="27" customHeight="1">
      <c r="A62" s="42" t="s">
        <v>39</v>
      </c>
      <c r="B62" s="43"/>
      <c r="C62" s="43"/>
      <c r="D62" s="43"/>
      <c r="E62" s="43"/>
      <c r="F62" s="44"/>
      <c r="G62" s="51" t="s">
        <v>100</v>
      </c>
      <c r="H62" s="53"/>
      <c r="I62" s="19">
        <v>4609.8999999999996</v>
      </c>
    </row>
    <row r="63" spans="1:9" ht="28.5" customHeight="1">
      <c r="A63" s="42" t="s">
        <v>40</v>
      </c>
      <c r="B63" s="43"/>
      <c r="C63" s="43"/>
      <c r="D63" s="43"/>
      <c r="E63" s="43"/>
      <c r="F63" s="44"/>
      <c r="G63" s="51" t="s">
        <v>100</v>
      </c>
      <c r="H63" s="53"/>
      <c r="I63" s="19">
        <v>25676</v>
      </c>
    </row>
    <row r="64" spans="1:9" ht="27" customHeight="1">
      <c r="A64" s="42" t="s">
        <v>41</v>
      </c>
      <c r="B64" s="43"/>
      <c r="C64" s="43"/>
      <c r="D64" s="43"/>
      <c r="E64" s="43"/>
      <c r="F64" s="44"/>
      <c r="G64" s="51" t="s">
        <v>100</v>
      </c>
      <c r="H64" s="53"/>
      <c r="I64" s="19">
        <f>6110.9+857.66</f>
        <v>6968.5599999999995</v>
      </c>
    </row>
    <row r="65" spans="1:9">
      <c r="A65" s="45" t="s">
        <v>42</v>
      </c>
      <c r="B65" s="46"/>
      <c r="C65" s="46"/>
      <c r="D65" s="46"/>
      <c r="E65" s="46"/>
      <c r="F65" s="47"/>
      <c r="G65" s="51" t="s">
        <v>100</v>
      </c>
      <c r="H65" s="53"/>
      <c r="I65" s="19">
        <v>38702</v>
      </c>
    </row>
    <row r="66" spans="1:9">
      <c r="A66" s="66" t="s">
        <v>43</v>
      </c>
      <c r="B66" s="67"/>
      <c r="C66" s="67"/>
      <c r="D66" s="67"/>
      <c r="E66" s="67"/>
      <c r="F66" s="68"/>
      <c r="G66" s="51" t="s">
        <v>100</v>
      </c>
      <c r="H66" s="53"/>
      <c r="I66" s="23">
        <v>8201.4</v>
      </c>
    </row>
    <row r="67" spans="1:9">
      <c r="A67" s="42" t="s">
        <v>97</v>
      </c>
      <c r="B67" s="43"/>
      <c r="C67" s="43"/>
      <c r="D67" s="43"/>
      <c r="E67" s="43"/>
      <c r="F67" s="44"/>
      <c r="G67" s="51" t="s">
        <v>100</v>
      </c>
      <c r="H67" s="53"/>
      <c r="I67" s="24">
        <v>3162.2</v>
      </c>
    </row>
    <row r="68" spans="1:9">
      <c r="A68" s="42" t="s">
        <v>99</v>
      </c>
      <c r="B68" s="43"/>
      <c r="C68" s="43"/>
      <c r="D68" s="43"/>
      <c r="E68" s="43"/>
      <c r="F68" s="44"/>
      <c r="G68" s="51" t="s">
        <v>100</v>
      </c>
      <c r="H68" s="53"/>
      <c r="I68" s="24">
        <v>3913.1</v>
      </c>
    </row>
    <row r="69" spans="1:9">
      <c r="A69" s="42" t="s">
        <v>98</v>
      </c>
      <c r="B69" s="43"/>
      <c r="C69" s="43"/>
      <c r="D69" s="43"/>
      <c r="E69" s="43"/>
      <c r="F69" s="44"/>
      <c r="G69" s="51" t="s">
        <v>100</v>
      </c>
      <c r="H69" s="53"/>
      <c r="I69" s="24">
        <v>13883</v>
      </c>
    </row>
    <row r="70" spans="1:9">
      <c r="A70" s="48"/>
      <c r="B70" s="49"/>
      <c r="C70" s="49"/>
      <c r="D70" s="49"/>
      <c r="E70" s="49"/>
      <c r="F70" s="49"/>
      <c r="G70" s="51"/>
      <c r="H70" s="53"/>
      <c r="I70" s="29"/>
    </row>
    <row r="71" spans="1:9">
      <c r="A71" s="27" t="s">
        <v>44</v>
      </c>
      <c r="B71" s="25"/>
      <c r="C71" s="25"/>
      <c r="D71" s="25"/>
      <c r="E71" s="25"/>
      <c r="F71" s="25"/>
      <c r="G71" s="25"/>
      <c r="H71" s="25"/>
      <c r="I71" s="29"/>
    </row>
    <row r="72" spans="1:9">
      <c r="A72" s="54" t="s">
        <v>17</v>
      </c>
      <c r="B72" s="55"/>
      <c r="C72" s="55"/>
      <c r="D72" s="55"/>
      <c r="E72" s="55"/>
      <c r="F72" s="56"/>
      <c r="G72" s="51" t="s">
        <v>82</v>
      </c>
      <c r="H72" s="53"/>
      <c r="I72" s="18" t="s">
        <v>83</v>
      </c>
    </row>
    <row r="73" spans="1:9">
      <c r="A73" s="45" t="s">
        <v>45</v>
      </c>
      <c r="B73" s="46"/>
      <c r="C73" s="46"/>
      <c r="D73" s="46"/>
      <c r="E73" s="46"/>
      <c r="F73" s="47"/>
      <c r="G73" s="51" t="s">
        <v>100</v>
      </c>
      <c r="H73" s="53"/>
      <c r="I73" s="19">
        <v>10395</v>
      </c>
    </row>
    <row r="74" spans="1:9">
      <c r="A74" s="27"/>
      <c r="B74" s="25"/>
      <c r="C74" s="25"/>
      <c r="D74" s="25"/>
      <c r="E74" s="25"/>
      <c r="F74" s="25"/>
      <c r="G74" s="25"/>
      <c r="H74" s="25"/>
      <c r="I74" s="29"/>
    </row>
    <row r="75" spans="1:9">
      <c r="A75" s="8" t="s">
        <v>46</v>
      </c>
      <c r="B75" s="8"/>
      <c r="C75" s="8"/>
      <c r="D75" s="8"/>
      <c r="E75" s="8"/>
      <c r="F75" s="8"/>
      <c r="G75" s="8"/>
      <c r="H75" s="8"/>
      <c r="I75" s="14"/>
    </row>
    <row r="76" spans="1:9">
      <c r="A76" s="8"/>
      <c r="B76" s="8"/>
      <c r="C76" s="8"/>
      <c r="D76" s="8"/>
      <c r="E76" s="8"/>
      <c r="F76" s="8"/>
      <c r="G76" s="8"/>
      <c r="H76" s="8"/>
      <c r="I76" s="14"/>
    </row>
    <row r="77" spans="1:9">
      <c r="A77" s="8" t="s">
        <v>84</v>
      </c>
      <c r="B77" s="8"/>
      <c r="C77" s="8"/>
      <c r="D77" s="8"/>
      <c r="E77" s="8"/>
      <c r="F77" s="8"/>
      <c r="G77" s="8"/>
      <c r="H77" s="8"/>
      <c r="I77" s="13">
        <v>0</v>
      </c>
    </row>
    <row r="78" spans="1:9">
      <c r="A78" s="8" t="s">
        <v>85</v>
      </c>
      <c r="B78" s="8"/>
      <c r="C78" s="8"/>
      <c r="D78" s="8"/>
      <c r="E78" s="8"/>
      <c r="F78" s="8"/>
      <c r="G78" s="8"/>
      <c r="H78" s="8"/>
      <c r="I78" s="13">
        <v>0</v>
      </c>
    </row>
    <row r="79" spans="1:9">
      <c r="A79" s="8" t="s">
        <v>86</v>
      </c>
      <c r="B79" s="8"/>
      <c r="C79" s="8"/>
      <c r="D79" s="8"/>
      <c r="E79" s="8"/>
      <c r="F79" s="8"/>
      <c r="G79" s="8"/>
      <c r="H79" s="8"/>
      <c r="I79" s="13">
        <v>0</v>
      </c>
    </row>
    <row r="80" spans="1:9">
      <c r="A80" s="8" t="s">
        <v>87</v>
      </c>
      <c r="B80" s="8"/>
      <c r="C80" s="8"/>
      <c r="D80" s="8"/>
      <c r="E80" s="8"/>
      <c r="F80" s="8"/>
      <c r="G80" s="8"/>
      <c r="H80" s="8"/>
      <c r="I80" s="13">
        <v>0</v>
      </c>
    </row>
    <row r="81" spans="1:9">
      <c r="A81" s="8"/>
      <c r="B81" s="8"/>
      <c r="C81" s="8"/>
      <c r="D81" s="8"/>
      <c r="E81" s="8"/>
      <c r="F81" s="8"/>
      <c r="G81" s="8"/>
      <c r="H81" s="8"/>
      <c r="I81" s="14"/>
    </row>
    <row r="82" spans="1:9">
      <c r="A82" s="8" t="s">
        <v>88</v>
      </c>
      <c r="B82" s="8"/>
      <c r="C82" s="8"/>
      <c r="D82" s="8"/>
      <c r="E82" s="8"/>
      <c r="F82" s="8"/>
      <c r="G82" s="8"/>
      <c r="H82" s="8"/>
      <c r="I82" s="14"/>
    </row>
    <row r="83" spans="1:9">
      <c r="A83" s="8"/>
      <c r="B83" s="8"/>
      <c r="C83" s="8"/>
      <c r="D83" s="8"/>
      <c r="E83" s="8"/>
      <c r="F83" s="8"/>
      <c r="G83" s="8"/>
      <c r="H83" s="8"/>
      <c r="I83" s="14"/>
    </row>
    <row r="84" spans="1:9">
      <c r="A84" s="8" t="s">
        <v>89</v>
      </c>
      <c r="B84" s="8"/>
      <c r="C84" s="8"/>
      <c r="D84" s="8"/>
      <c r="E84" s="8"/>
      <c r="F84" s="8"/>
      <c r="G84" s="8"/>
      <c r="H84" s="8"/>
      <c r="I84" s="13">
        <v>0</v>
      </c>
    </row>
    <row r="85" spans="1:9">
      <c r="A85" s="8" t="s">
        <v>53</v>
      </c>
      <c r="B85" s="8"/>
      <c r="C85" s="8"/>
      <c r="D85" s="8"/>
      <c r="E85" s="8"/>
      <c r="F85" s="8"/>
      <c r="G85" s="8"/>
      <c r="H85" s="8"/>
      <c r="I85" s="13">
        <v>0</v>
      </c>
    </row>
    <row r="86" spans="1:9">
      <c r="A86" s="8" t="s">
        <v>90</v>
      </c>
      <c r="B86" s="8"/>
      <c r="C86" s="8"/>
      <c r="D86" s="8"/>
      <c r="E86" s="8"/>
      <c r="F86" s="8"/>
      <c r="G86" s="8"/>
      <c r="H86" s="8"/>
      <c r="I86" s="13">
        <f>I14</f>
        <v>404030.5</v>
      </c>
    </row>
    <row r="87" spans="1:9">
      <c r="A87" s="8" t="s">
        <v>91</v>
      </c>
      <c r="B87" s="8"/>
      <c r="C87" s="8"/>
      <c r="D87" s="8"/>
      <c r="E87" s="8"/>
      <c r="F87" s="8"/>
      <c r="G87" s="8"/>
      <c r="H87" s="8"/>
      <c r="I87" s="13">
        <v>0</v>
      </c>
    </row>
    <row r="88" spans="1:9">
      <c r="A88" s="8" t="s">
        <v>57</v>
      </c>
      <c r="B88" s="8"/>
      <c r="C88" s="8"/>
      <c r="D88" s="8"/>
      <c r="E88" s="8"/>
      <c r="F88" s="8"/>
      <c r="G88" s="8"/>
      <c r="H88" s="8"/>
      <c r="I88" s="13">
        <v>0</v>
      </c>
    </row>
    <row r="89" spans="1:9">
      <c r="A89" s="8" t="s">
        <v>92</v>
      </c>
      <c r="B89" s="8"/>
      <c r="C89" s="8"/>
      <c r="D89" s="8"/>
      <c r="E89" s="8"/>
      <c r="F89" s="8"/>
      <c r="G89" s="8"/>
      <c r="H89" s="8"/>
      <c r="I89" s="13">
        <f>I36</f>
        <v>511281</v>
      </c>
    </row>
    <row r="90" spans="1:9">
      <c r="A90" s="8"/>
      <c r="B90" s="8"/>
      <c r="C90" s="8"/>
      <c r="D90" s="8"/>
      <c r="E90" s="8"/>
      <c r="F90" s="8"/>
      <c r="G90" s="8"/>
      <c r="H90" s="8"/>
      <c r="I90" s="14"/>
    </row>
    <row r="91" spans="1:9">
      <c r="A91" s="8" t="s">
        <v>58</v>
      </c>
      <c r="B91" s="8"/>
      <c r="C91" s="8"/>
      <c r="D91" s="8"/>
      <c r="E91" s="8"/>
      <c r="F91" s="8"/>
      <c r="G91" s="8"/>
      <c r="H91" s="8"/>
      <c r="I91" s="14"/>
    </row>
    <row r="92" spans="1:9">
      <c r="A92" s="8"/>
      <c r="B92" s="8"/>
      <c r="C92" s="8"/>
      <c r="D92" s="8"/>
      <c r="E92" s="8"/>
      <c r="F92" s="8"/>
      <c r="G92" s="8"/>
      <c r="H92" s="8"/>
      <c r="I92" s="14"/>
    </row>
    <row r="93" spans="1:9">
      <c r="A93" s="8" t="s">
        <v>84</v>
      </c>
      <c r="B93" s="8"/>
      <c r="C93" s="8"/>
      <c r="D93" s="8"/>
      <c r="E93" s="8"/>
      <c r="F93" s="8"/>
      <c r="G93" s="8"/>
      <c r="H93" s="8"/>
      <c r="I93" s="13">
        <v>0</v>
      </c>
    </row>
    <row r="94" spans="1:9">
      <c r="A94" s="8" t="s">
        <v>85</v>
      </c>
      <c r="B94" s="8"/>
      <c r="C94" s="8"/>
      <c r="D94" s="8"/>
      <c r="E94" s="8"/>
      <c r="F94" s="8"/>
      <c r="G94" s="8"/>
      <c r="H94" s="8"/>
      <c r="I94" s="13">
        <v>0</v>
      </c>
    </row>
    <row r="95" spans="1:9">
      <c r="A95" s="8" t="s">
        <v>86</v>
      </c>
      <c r="B95" s="8"/>
      <c r="C95" s="8"/>
      <c r="D95" s="8"/>
      <c r="E95" s="8"/>
      <c r="F95" s="8"/>
      <c r="G95" s="8"/>
      <c r="H95" s="8"/>
      <c r="I95" s="13">
        <v>0</v>
      </c>
    </row>
    <row r="96" spans="1:9">
      <c r="A96" s="8" t="s">
        <v>87</v>
      </c>
      <c r="B96" s="8"/>
      <c r="C96" s="8"/>
      <c r="D96" s="8"/>
      <c r="E96" s="8"/>
      <c r="F96" s="8"/>
      <c r="G96" s="8"/>
      <c r="H96" s="8"/>
      <c r="I96" s="13">
        <v>0</v>
      </c>
    </row>
    <row r="97" spans="1:9">
      <c r="A97" s="1"/>
      <c r="B97" s="1"/>
      <c r="C97" s="1"/>
      <c r="D97" s="1"/>
      <c r="E97" s="1"/>
      <c r="F97" s="1"/>
      <c r="G97" s="1"/>
      <c r="H97" s="1"/>
      <c r="I97" s="14"/>
    </row>
    <row r="98" spans="1:9">
      <c r="A98" s="1" t="s">
        <v>96</v>
      </c>
      <c r="B98" s="1"/>
      <c r="C98" s="1"/>
      <c r="D98" s="1"/>
      <c r="E98" s="1"/>
      <c r="F98" s="1"/>
      <c r="G98" s="1"/>
      <c r="H98" s="1"/>
      <c r="I98" s="13"/>
    </row>
    <row r="99" spans="1:9">
      <c r="A99" s="1" t="s">
        <v>94</v>
      </c>
      <c r="B99" s="1"/>
      <c r="C99" s="1"/>
      <c r="D99" s="1"/>
      <c r="E99" s="1"/>
      <c r="F99" s="1"/>
      <c r="G99" s="1"/>
      <c r="H99" s="1"/>
      <c r="I99" s="13">
        <v>0</v>
      </c>
    </row>
    <row r="100" spans="1:9">
      <c r="A100" s="1" t="s">
        <v>95</v>
      </c>
      <c r="B100" s="1"/>
      <c r="C100" s="1"/>
      <c r="D100" s="1"/>
      <c r="E100" s="1"/>
      <c r="F100" s="1"/>
      <c r="G100" s="1"/>
      <c r="H100" s="1"/>
      <c r="I100" s="13">
        <v>1</v>
      </c>
    </row>
    <row r="101" spans="1:9">
      <c r="A101" s="1" t="s">
        <v>60</v>
      </c>
      <c r="B101" s="1"/>
      <c r="C101" s="1"/>
      <c r="D101" s="1"/>
      <c r="E101" s="1"/>
      <c r="F101" s="1"/>
      <c r="G101" s="1"/>
      <c r="H101" s="1"/>
      <c r="I101" s="13">
        <v>9435.7199999999993</v>
      </c>
    </row>
    <row r="102" spans="1:9">
      <c r="I102" s="7"/>
    </row>
  </sheetData>
  <mergeCells count="64">
    <mergeCell ref="A73:F73"/>
    <mergeCell ref="G73:H73"/>
    <mergeCell ref="A63:F63"/>
    <mergeCell ref="G63:H63"/>
    <mergeCell ref="A64:F64"/>
    <mergeCell ref="G64:H64"/>
    <mergeCell ref="A65:F65"/>
    <mergeCell ref="G65:H65"/>
    <mergeCell ref="A66:F66"/>
    <mergeCell ref="G66:H66"/>
    <mergeCell ref="A70:F70"/>
    <mergeCell ref="A72:F72"/>
    <mergeCell ref="G72:H72"/>
    <mergeCell ref="G67:H67"/>
    <mergeCell ref="G70:H70"/>
    <mergeCell ref="A67:F67"/>
    <mergeCell ref="A59:F59"/>
    <mergeCell ref="G59:H59"/>
    <mergeCell ref="A60:F60"/>
    <mergeCell ref="G60:H60"/>
    <mergeCell ref="A61:F61"/>
    <mergeCell ref="G61:H61"/>
    <mergeCell ref="A68:F68"/>
    <mergeCell ref="A69:F69"/>
    <mergeCell ref="G68:H68"/>
    <mergeCell ref="G69:H69"/>
    <mergeCell ref="A62:F62"/>
    <mergeCell ref="G62:H62"/>
    <mergeCell ref="A56:F56"/>
    <mergeCell ref="G56:H56"/>
    <mergeCell ref="A57:F57"/>
    <mergeCell ref="G57:H57"/>
    <mergeCell ref="A58:F58"/>
    <mergeCell ref="G58:H58"/>
    <mergeCell ref="A51:F51"/>
    <mergeCell ref="G51:H51"/>
    <mergeCell ref="A52:F52"/>
    <mergeCell ref="G52:H52"/>
    <mergeCell ref="A53:F53"/>
    <mergeCell ref="G53:H53"/>
    <mergeCell ref="A48:F48"/>
    <mergeCell ref="G48:H48"/>
    <mergeCell ref="A49:F49"/>
    <mergeCell ref="G49:H49"/>
    <mergeCell ref="A50:F50"/>
    <mergeCell ref="G50:H50"/>
    <mergeCell ref="A1:I1"/>
    <mergeCell ref="A2:I2"/>
    <mergeCell ref="A3:I3"/>
    <mergeCell ref="B5:C5"/>
    <mergeCell ref="A38:I39"/>
    <mergeCell ref="A28:C28"/>
    <mergeCell ref="A42:F42"/>
    <mergeCell ref="G42:H42"/>
    <mergeCell ref="A43:F43"/>
    <mergeCell ref="G43:H43"/>
    <mergeCell ref="A44:F44"/>
    <mergeCell ref="G44:H44"/>
    <mergeCell ref="A45:F45"/>
    <mergeCell ref="G45:H45"/>
    <mergeCell ref="A46:F46"/>
    <mergeCell ref="G46:H46"/>
    <mergeCell ref="A47:F47"/>
    <mergeCell ref="G47:H47"/>
  </mergeCells>
  <pageMargins left="0.70866141732283472" right="0.70866141732283472" top="0.74803149606299213" bottom="0.74803149606299213" header="0.31496062992125984" footer="0.31496062992125984"/>
  <pageSetup paperSize="9" scale="9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08"/>
  <sheetViews>
    <sheetView topLeftCell="A25" zoomScale="70" zoomScaleNormal="70" workbookViewId="0">
      <selection activeCell="I56" sqref="I56"/>
    </sheetView>
  </sheetViews>
  <sheetFormatPr defaultRowHeight="15"/>
  <cols>
    <col min="9" max="9" width="10.7109375" bestFit="1" customWidth="1"/>
  </cols>
  <sheetData>
    <row r="1" spans="1:9">
      <c r="A1" s="57" t="s">
        <v>0</v>
      </c>
      <c r="B1" s="57"/>
      <c r="C1" s="57"/>
      <c r="D1" s="57"/>
      <c r="E1" s="57"/>
      <c r="F1" s="57"/>
      <c r="G1" s="57"/>
      <c r="H1" s="57"/>
      <c r="I1" s="57"/>
    </row>
    <row r="2" spans="1:9">
      <c r="A2" s="57" t="s">
        <v>1</v>
      </c>
      <c r="B2" s="57"/>
      <c r="C2" s="57"/>
      <c r="D2" s="57"/>
      <c r="E2" s="57"/>
      <c r="F2" s="57"/>
      <c r="G2" s="57"/>
      <c r="H2" s="57"/>
      <c r="I2" s="57"/>
    </row>
    <row r="3" spans="1:9">
      <c r="A3" s="57" t="s">
        <v>103</v>
      </c>
      <c r="B3" s="57"/>
      <c r="C3" s="57"/>
      <c r="D3" s="57"/>
      <c r="E3" s="57"/>
      <c r="F3" s="57"/>
      <c r="G3" s="57"/>
      <c r="H3" s="57"/>
      <c r="I3" s="57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 t="s">
        <v>2</v>
      </c>
      <c r="B5" s="57" t="s">
        <v>3</v>
      </c>
      <c r="C5" s="57"/>
      <c r="D5" s="6" t="s">
        <v>4</v>
      </c>
      <c r="E5" s="2">
        <v>6</v>
      </c>
      <c r="F5" s="1"/>
      <c r="G5" s="1"/>
      <c r="H5" s="1"/>
      <c r="I5" s="1"/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7" spans="1:9" ht="15.75" thickBot="1">
      <c r="A7" s="3" t="s">
        <v>5</v>
      </c>
      <c r="B7" s="3"/>
      <c r="C7" s="3"/>
      <c r="D7" s="3"/>
      <c r="E7" s="3"/>
      <c r="F7" s="3"/>
      <c r="G7" s="3"/>
      <c r="H7" s="3"/>
      <c r="I7" s="3"/>
    </row>
    <row r="8" spans="1:9" ht="15.75" thickBot="1">
      <c r="A8" s="3" t="s">
        <v>6</v>
      </c>
      <c r="B8" s="3"/>
      <c r="C8" s="3"/>
      <c r="D8" s="3"/>
      <c r="E8" s="3"/>
      <c r="F8" s="3"/>
      <c r="G8" s="3"/>
      <c r="H8" s="3"/>
      <c r="I8" s="3"/>
    </row>
    <row r="9" spans="1:9">
      <c r="A9" s="1"/>
      <c r="B9" s="1"/>
      <c r="C9" s="1"/>
      <c r="D9" s="1"/>
      <c r="E9" s="1"/>
      <c r="F9" s="1"/>
      <c r="G9" s="1"/>
      <c r="H9" s="1"/>
      <c r="I9" s="1"/>
    </row>
    <row r="10" spans="1:9">
      <c r="A10" s="8" t="s">
        <v>7</v>
      </c>
      <c r="B10" s="8"/>
      <c r="C10" s="8"/>
      <c r="D10" s="8"/>
      <c r="E10" s="8"/>
      <c r="F10" s="8"/>
      <c r="G10" s="8" t="s">
        <v>63</v>
      </c>
      <c r="H10" s="16"/>
      <c r="I10" s="13">
        <v>0</v>
      </c>
    </row>
    <row r="11" spans="1:9">
      <c r="A11" s="8"/>
      <c r="B11" s="8"/>
      <c r="C11" s="8"/>
      <c r="D11" s="8"/>
      <c r="E11" s="8"/>
      <c r="F11" s="8"/>
      <c r="G11" s="8"/>
      <c r="H11" s="8"/>
      <c r="I11" s="13"/>
    </row>
    <row r="12" spans="1:9">
      <c r="A12" s="8" t="s">
        <v>64</v>
      </c>
      <c r="B12" s="8"/>
      <c r="C12" s="8"/>
      <c r="D12" s="8"/>
      <c r="E12" s="8"/>
      <c r="F12" s="8"/>
      <c r="G12" s="8"/>
      <c r="H12" s="8"/>
      <c r="I12" s="13">
        <v>0</v>
      </c>
    </row>
    <row r="13" spans="1:9">
      <c r="A13" s="8"/>
      <c r="B13" s="8"/>
      <c r="C13" s="8"/>
      <c r="D13" s="8"/>
      <c r="E13" s="8"/>
      <c r="F13" s="8"/>
      <c r="G13" s="8"/>
      <c r="H13" s="8"/>
      <c r="I13" s="13"/>
    </row>
    <row r="14" spans="1:9">
      <c r="A14" s="8" t="s">
        <v>65</v>
      </c>
      <c r="B14" s="8"/>
      <c r="C14" s="8"/>
      <c r="D14" s="8"/>
      <c r="E14" s="8"/>
      <c r="F14" s="8"/>
      <c r="G14" s="8"/>
      <c r="H14" s="8"/>
      <c r="I14" s="13">
        <v>102250.3</v>
      </c>
    </row>
    <row r="15" spans="1:9">
      <c r="A15" s="8"/>
      <c r="B15" s="8"/>
      <c r="C15" s="8"/>
      <c r="D15" s="8"/>
      <c r="E15" s="8"/>
      <c r="F15" s="8"/>
      <c r="G15" s="34" t="s">
        <v>121</v>
      </c>
      <c r="H15" s="34"/>
      <c r="I15" s="35">
        <f>I16+I28</f>
        <v>450334</v>
      </c>
    </row>
    <row r="16" spans="1:9">
      <c r="A16" s="8" t="s">
        <v>8</v>
      </c>
      <c r="B16" s="8"/>
      <c r="C16" s="8"/>
      <c r="D16" s="8"/>
      <c r="E16" s="8"/>
      <c r="F16" s="8"/>
      <c r="G16" s="8"/>
      <c r="H16" s="8"/>
      <c r="I16" s="13">
        <v>404394</v>
      </c>
    </row>
    <row r="17" spans="1:9">
      <c r="A17" s="8"/>
      <c r="B17" s="8"/>
      <c r="C17" s="8"/>
      <c r="D17" s="8"/>
      <c r="E17" s="8"/>
      <c r="F17" s="8"/>
      <c r="G17" s="8"/>
      <c r="H17" s="8"/>
      <c r="I17" s="14"/>
    </row>
    <row r="18" spans="1:9">
      <c r="A18" s="17" t="s">
        <v>9</v>
      </c>
      <c r="B18" s="8" t="s">
        <v>35</v>
      </c>
      <c r="C18" s="8"/>
      <c r="D18" s="8"/>
      <c r="E18" s="8"/>
      <c r="F18" s="8"/>
      <c r="G18" s="8"/>
      <c r="H18" s="8"/>
      <c r="I18" s="13">
        <v>177348.84</v>
      </c>
    </row>
    <row r="19" spans="1:9">
      <c r="A19" s="17" t="s">
        <v>9</v>
      </c>
      <c r="B19" s="8" t="s">
        <v>34</v>
      </c>
      <c r="C19" s="8"/>
      <c r="D19" s="8"/>
      <c r="E19" s="8"/>
      <c r="F19" s="8"/>
      <c r="G19" s="8"/>
      <c r="H19" s="8"/>
      <c r="I19" s="31">
        <v>221445.96</v>
      </c>
    </row>
    <row r="20" spans="1:9">
      <c r="A20" s="17" t="s">
        <v>9</v>
      </c>
      <c r="B20" s="8" t="s">
        <v>14</v>
      </c>
      <c r="C20" s="8"/>
      <c r="D20" s="8"/>
      <c r="E20" s="8"/>
      <c r="F20" s="8"/>
      <c r="G20" s="8"/>
      <c r="H20" s="8"/>
      <c r="I20" s="13">
        <v>9353.2000000000007</v>
      </c>
    </row>
    <row r="21" spans="1:9">
      <c r="A21" s="8"/>
      <c r="B21" s="8"/>
      <c r="C21" s="8"/>
      <c r="D21" s="8"/>
      <c r="E21" s="8"/>
      <c r="F21" s="8"/>
      <c r="G21" s="34" t="s">
        <v>122</v>
      </c>
      <c r="H21" s="34"/>
      <c r="I21" s="35">
        <f>I22+I28</f>
        <v>451922</v>
      </c>
    </row>
    <row r="22" spans="1:9">
      <c r="A22" s="8" t="s">
        <v>36</v>
      </c>
      <c r="B22" s="8"/>
      <c r="C22" s="8"/>
      <c r="D22" s="8"/>
      <c r="E22" s="8"/>
      <c r="F22" s="8"/>
      <c r="G22" s="8"/>
      <c r="H22" s="8"/>
      <c r="I22" s="13">
        <v>405982</v>
      </c>
    </row>
    <row r="23" spans="1:9">
      <c r="A23" s="8"/>
      <c r="B23" s="8"/>
      <c r="C23" s="8"/>
      <c r="D23" s="8"/>
      <c r="E23" s="8"/>
      <c r="F23" s="8"/>
      <c r="G23" s="8"/>
      <c r="H23" s="8"/>
      <c r="I23" s="14"/>
    </row>
    <row r="24" spans="1:9">
      <c r="A24" s="17" t="s">
        <v>9</v>
      </c>
      <c r="B24" s="8" t="s">
        <v>66</v>
      </c>
      <c r="C24" s="8"/>
      <c r="D24" s="8"/>
      <c r="E24" s="8"/>
      <c r="F24" s="8"/>
      <c r="G24" s="8"/>
      <c r="H24" s="8"/>
      <c r="I24" s="13">
        <v>405982</v>
      </c>
    </row>
    <row r="25" spans="1:9">
      <c r="A25" s="17" t="s">
        <v>9</v>
      </c>
      <c r="B25" s="8" t="s">
        <v>67</v>
      </c>
      <c r="C25" s="8"/>
      <c r="D25" s="8"/>
      <c r="E25" s="8"/>
      <c r="F25" s="8"/>
      <c r="G25" s="8"/>
      <c r="H25" s="8"/>
      <c r="I25" s="32">
        <v>0</v>
      </c>
    </row>
    <row r="26" spans="1:9">
      <c r="A26" s="17" t="s">
        <v>9</v>
      </c>
      <c r="B26" s="8" t="s">
        <v>68</v>
      </c>
      <c r="C26" s="8"/>
      <c r="D26" s="8"/>
      <c r="E26" s="8"/>
      <c r="F26" s="8"/>
      <c r="G26" s="8"/>
      <c r="H26" s="8"/>
      <c r="I26" s="13">
        <v>0</v>
      </c>
    </row>
    <row r="27" spans="1:9">
      <c r="A27" s="8"/>
      <c r="B27" s="8"/>
      <c r="C27" s="8"/>
      <c r="D27" s="8"/>
      <c r="E27" s="8"/>
      <c r="F27" s="8"/>
      <c r="G27" s="8"/>
      <c r="H27" s="8"/>
      <c r="I27" s="14"/>
    </row>
    <row r="28" spans="1:9">
      <c r="A28" s="64" t="s">
        <v>107</v>
      </c>
      <c r="B28" s="65"/>
      <c r="C28" s="65"/>
      <c r="D28" s="8" t="s">
        <v>108</v>
      </c>
      <c r="E28" s="8"/>
      <c r="F28" s="8"/>
      <c r="G28" s="8"/>
      <c r="H28" s="8"/>
      <c r="I28" s="16">
        <v>45940</v>
      </c>
    </row>
    <row r="29" spans="1:9">
      <c r="A29" s="17"/>
      <c r="B29" s="37"/>
      <c r="C29" s="37"/>
      <c r="D29" s="8"/>
      <c r="E29" s="8"/>
      <c r="F29" s="8"/>
      <c r="G29" s="8"/>
      <c r="H29" s="8"/>
      <c r="I29" s="16"/>
    </row>
    <row r="30" spans="1:9">
      <c r="A30" s="8" t="s">
        <v>10</v>
      </c>
      <c r="B30" s="8"/>
      <c r="C30" s="8"/>
      <c r="D30" s="8"/>
      <c r="E30" s="8"/>
      <c r="F30" s="8"/>
      <c r="G30" s="8"/>
      <c r="H30" s="8"/>
      <c r="I30" s="13">
        <v>0</v>
      </c>
    </row>
    <row r="31" spans="1:9">
      <c r="A31" s="8"/>
      <c r="B31" s="8"/>
      <c r="C31" s="8"/>
      <c r="D31" s="8"/>
      <c r="E31" s="8"/>
      <c r="F31" s="8"/>
      <c r="G31" s="8"/>
      <c r="H31" s="8"/>
      <c r="I31" s="14"/>
    </row>
    <row r="32" spans="1:9">
      <c r="A32" s="8" t="s">
        <v>11</v>
      </c>
      <c r="B32" s="8"/>
      <c r="C32" s="8"/>
      <c r="D32" s="8"/>
      <c r="E32" s="8"/>
      <c r="F32" s="8"/>
      <c r="G32" s="8"/>
      <c r="H32" s="8"/>
      <c r="I32" s="13">
        <v>0</v>
      </c>
    </row>
    <row r="33" spans="1:9">
      <c r="A33" s="8"/>
      <c r="B33" s="8"/>
      <c r="C33" s="8"/>
      <c r="D33" s="8"/>
      <c r="E33" s="8"/>
      <c r="F33" s="8"/>
      <c r="G33" s="8"/>
      <c r="H33" s="8"/>
      <c r="I33" s="13"/>
    </row>
    <row r="34" spans="1:9">
      <c r="A34" s="8" t="s">
        <v>12</v>
      </c>
      <c r="B34" s="8"/>
      <c r="C34" s="8"/>
      <c r="D34" s="8"/>
      <c r="E34" s="8"/>
      <c r="F34" s="8"/>
      <c r="G34" s="8"/>
      <c r="H34" s="8"/>
      <c r="I34" s="13">
        <v>0</v>
      </c>
    </row>
    <row r="35" spans="1:9">
      <c r="A35" s="8"/>
      <c r="B35" s="8"/>
      <c r="C35" s="8"/>
      <c r="D35" s="8"/>
      <c r="E35" s="8"/>
      <c r="F35" s="8"/>
      <c r="G35" s="8"/>
      <c r="H35" s="8"/>
      <c r="I35" s="13"/>
    </row>
    <row r="36" spans="1:9">
      <c r="A36" s="8" t="s">
        <v>13</v>
      </c>
      <c r="B36" s="8"/>
      <c r="C36" s="8"/>
      <c r="D36" s="8"/>
      <c r="E36" s="8"/>
      <c r="F36" s="8"/>
      <c r="G36" s="8"/>
      <c r="H36" s="8"/>
      <c r="I36" s="13">
        <v>100662.39999999999</v>
      </c>
    </row>
    <row r="37" spans="1:9">
      <c r="A37" s="8"/>
      <c r="B37" s="8"/>
      <c r="C37" s="8"/>
      <c r="D37" s="8"/>
      <c r="E37" s="8"/>
      <c r="F37" s="8"/>
      <c r="G37" s="8"/>
      <c r="H37" s="8"/>
      <c r="I37" s="8"/>
    </row>
    <row r="38" spans="1:9">
      <c r="A38" s="58" t="s">
        <v>16</v>
      </c>
      <c r="B38" s="59"/>
      <c r="C38" s="59"/>
      <c r="D38" s="59"/>
      <c r="E38" s="59"/>
      <c r="F38" s="59"/>
      <c r="G38" s="59"/>
      <c r="H38" s="59"/>
      <c r="I38" s="60"/>
    </row>
    <row r="39" spans="1:9">
      <c r="A39" s="61"/>
      <c r="B39" s="62"/>
      <c r="C39" s="62"/>
      <c r="D39" s="62"/>
      <c r="E39" s="62"/>
      <c r="F39" s="62"/>
      <c r="G39" s="62"/>
      <c r="H39" s="62"/>
      <c r="I39" s="63"/>
    </row>
    <row r="40" spans="1:9">
      <c r="A40" s="8"/>
      <c r="B40" s="8"/>
      <c r="C40" s="8"/>
      <c r="D40" s="8"/>
      <c r="E40" s="8"/>
      <c r="F40" s="8"/>
      <c r="G40" s="34" t="s">
        <v>123</v>
      </c>
      <c r="H40" s="34"/>
      <c r="I40" s="36">
        <f>I41+I55+I73</f>
        <v>457189.35000000009</v>
      </c>
    </row>
    <row r="41" spans="1:9">
      <c r="A41" s="8" t="s">
        <v>15</v>
      </c>
      <c r="B41" s="8"/>
      <c r="C41" s="8"/>
      <c r="D41" s="8"/>
      <c r="E41" s="8"/>
      <c r="F41" s="8"/>
      <c r="G41" s="8"/>
      <c r="H41" s="8"/>
      <c r="I41" s="13">
        <f>SUM(I43:I53)</f>
        <v>221446</v>
      </c>
    </row>
    <row r="42" spans="1:9">
      <c r="A42" s="54" t="s">
        <v>17</v>
      </c>
      <c r="B42" s="55"/>
      <c r="C42" s="55"/>
      <c r="D42" s="55"/>
      <c r="E42" s="55"/>
      <c r="F42" s="56"/>
      <c r="G42" s="51" t="s">
        <v>18</v>
      </c>
      <c r="H42" s="52"/>
      <c r="I42" s="18" t="s">
        <v>19</v>
      </c>
    </row>
    <row r="43" spans="1:9">
      <c r="A43" s="48" t="s">
        <v>20</v>
      </c>
      <c r="B43" s="49"/>
      <c r="C43" s="49"/>
      <c r="D43" s="49"/>
      <c r="E43" s="49"/>
      <c r="F43" s="50"/>
      <c r="G43" s="51" t="s">
        <v>100</v>
      </c>
      <c r="H43" s="53"/>
      <c r="I43" s="19"/>
    </row>
    <row r="44" spans="1:9">
      <c r="A44" s="48" t="s">
        <v>21</v>
      </c>
      <c r="B44" s="49"/>
      <c r="C44" s="49"/>
      <c r="D44" s="49"/>
      <c r="E44" s="49"/>
      <c r="F44" s="50"/>
      <c r="G44" s="51" t="s">
        <v>100</v>
      </c>
      <c r="H44" s="53"/>
      <c r="I44" s="19">
        <v>1416</v>
      </c>
    </row>
    <row r="45" spans="1:9">
      <c r="A45" s="48" t="s">
        <v>22</v>
      </c>
      <c r="B45" s="49"/>
      <c r="C45" s="49"/>
      <c r="D45" s="49"/>
      <c r="E45" s="49"/>
      <c r="F45" s="50"/>
      <c r="G45" s="51" t="s">
        <v>100</v>
      </c>
      <c r="H45" s="53"/>
      <c r="I45" s="19"/>
    </row>
    <row r="46" spans="1:9">
      <c r="A46" s="48" t="s">
        <v>23</v>
      </c>
      <c r="B46" s="49"/>
      <c r="C46" s="49"/>
      <c r="D46" s="49"/>
      <c r="E46" s="49"/>
      <c r="F46" s="50"/>
      <c r="G46" s="51" t="s">
        <v>100</v>
      </c>
      <c r="H46" s="53"/>
      <c r="I46" s="19"/>
    </row>
    <row r="47" spans="1:9">
      <c r="A47" s="48" t="s">
        <v>26</v>
      </c>
      <c r="B47" s="49"/>
      <c r="C47" s="49"/>
      <c r="D47" s="49"/>
      <c r="E47" s="49"/>
      <c r="F47" s="50"/>
      <c r="G47" s="51" t="s">
        <v>100</v>
      </c>
      <c r="H47" s="53"/>
      <c r="I47" s="19"/>
    </row>
    <row r="48" spans="1:9">
      <c r="A48" s="48" t="s">
        <v>24</v>
      </c>
      <c r="B48" s="49"/>
      <c r="C48" s="49"/>
      <c r="D48" s="49"/>
      <c r="E48" s="49"/>
      <c r="F48" s="50"/>
      <c r="G48" s="51" t="s">
        <v>100</v>
      </c>
      <c r="H48" s="53"/>
      <c r="I48" s="19"/>
    </row>
    <row r="49" spans="1:9">
      <c r="A49" s="48" t="s">
        <v>25</v>
      </c>
      <c r="B49" s="49"/>
      <c r="C49" s="49"/>
      <c r="D49" s="49"/>
      <c r="E49" s="49"/>
      <c r="F49" s="50"/>
      <c r="G49" s="51" t="s">
        <v>100</v>
      </c>
      <c r="H49" s="53"/>
      <c r="I49" s="19">
        <f>221446-I44-I51-I52-I53</f>
        <v>198718</v>
      </c>
    </row>
    <row r="50" spans="1:9">
      <c r="A50" s="48" t="s">
        <v>27</v>
      </c>
      <c r="B50" s="49"/>
      <c r="C50" s="49"/>
      <c r="D50" s="49"/>
      <c r="E50" s="49"/>
      <c r="F50" s="50"/>
      <c r="G50" s="51" t="s">
        <v>100</v>
      </c>
      <c r="H50" s="53"/>
      <c r="I50" s="22"/>
    </row>
    <row r="51" spans="1:9">
      <c r="A51" s="48" t="s">
        <v>28</v>
      </c>
      <c r="B51" s="49"/>
      <c r="C51" s="49"/>
      <c r="D51" s="49"/>
      <c r="E51" s="49"/>
      <c r="F51" s="50"/>
      <c r="G51" s="51" t="s">
        <v>100</v>
      </c>
      <c r="H51" s="53"/>
      <c r="I51" s="19">
        <v>840</v>
      </c>
    </row>
    <row r="52" spans="1:9">
      <c r="A52" s="48" t="s">
        <v>29</v>
      </c>
      <c r="B52" s="49"/>
      <c r="C52" s="49"/>
      <c r="D52" s="49"/>
      <c r="E52" s="49"/>
      <c r="F52" s="50"/>
      <c r="G52" s="51" t="s">
        <v>100</v>
      </c>
      <c r="H52" s="53"/>
      <c r="I52" s="19">
        <f>5100</f>
        <v>5100</v>
      </c>
    </row>
    <row r="53" spans="1:9">
      <c r="A53" s="48" t="s">
        <v>30</v>
      </c>
      <c r="B53" s="49"/>
      <c r="C53" s="49"/>
      <c r="D53" s="49"/>
      <c r="E53" s="49"/>
      <c r="F53" s="50"/>
      <c r="G53" s="51" t="s">
        <v>100</v>
      </c>
      <c r="H53" s="53"/>
      <c r="I53" s="19">
        <v>15372</v>
      </c>
    </row>
    <row r="54" spans="1:9">
      <c r="A54" s="20"/>
      <c r="B54" s="20"/>
      <c r="C54" s="20"/>
      <c r="D54" s="20"/>
      <c r="E54" s="20"/>
      <c r="F54" s="20"/>
      <c r="G54" s="30"/>
      <c r="H54" s="30"/>
      <c r="I54" s="21"/>
    </row>
    <row r="55" spans="1:9">
      <c r="A55" s="8" t="s">
        <v>59</v>
      </c>
      <c r="B55" s="8"/>
      <c r="C55" s="8"/>
      <c r="D55" s="8"/>
      <c r="E55" s="8"/>
      <c r="F55" s="8"/>
      <c r="G55" s="8"/>
      <c r="H55" s="8"/>
      <c r="I55" s="13">
        <f>SUM(I57:I69)+64500</f>
        <v>226428.45000000004</v>
      </c>
    </row>
    <row r="56" spans="1:9">
      <c r="A56" s="54" t="s">
        <v>17</v>
      </c>
      <c r="B56" s="55"/>
      <c r="C56" s="55"/>
      <c r="D56" s="55"/>
      <c r="E56" s="55"/>
      <c r="F56" s="56"/>
      <c r="G56" s="51" t="s">
        <v>18</v>
      </c>
      <c r="H56" s="52"/>
      <c r="I56" s="18" t="s">
        <v>19</v>
      </c>
    </row>
    <row r="57" spans="1:9">
      <c r="A57" s="45" t="s">
        <v>31</v>
      </c>
      <c r="B57" s="46"/>
      <c r="C57" s="46"/>
      <c r="D57" s="46"/>
      <c r="E57" s="46"/>
      <c r="F57" s="47"/>
      <c r="G57" s="51" t="s">
        <v>100</v>
      </c>
      <c r="H57" s="53"/>
      <c r="I57" s="19">
        <v>2642</v>
      </c>
    </row>
    <row r="58" spans="1:9" ht="27" customHeight="1">
      <c r="A58" s="45" t="s">
        <v>32</v>
      </c>
      <c r="B58" s="46"/>
      <c r="C58" s="46"/>
      <c r="D58" s="46"/>
      <c r="E58" s="46"/>
      <c r="F58" s="47"/>
      <c r="G58" s="51" t="s">
        <v>100</v>
      </c>
      <c r="H58" s="53"/>
      <c r="I58" s="19">
        <v>4131.1000000000004</v>
      </c>
    </row>
    <row r="59" spans="1:9">
      <c r="A59" s="42" t="s">
        <v>33</v>
      </c>
      <c r="B59" s="43"/>
      <c r="C59" s="43"/>
      <c r="D59" s="43"/>
      <c r="E59" s="43"/>
      <c r="F59" s="44"/>
      <c r="G59" s="51" t="s">
        <v>100</v>
      </c>
      <c r="H59" s="53"/>
      <c r="I59" s="19">
        <v>53416</v>
      </c>
    </row>
    <row r="60" spans="1:9" ht="23.25" customHeight="1">
      <c r="A60" s="42" t="s">
        <v>37</v>
      </c>
      <c r="B60" s="43"/>
      <c r="C60" s="43"/>
      <c r="D60" s="43"/>
      <c r="E60" s="43"/>
      <c r="F60" s="44"/>
      <c r="G60" s="51" t="s">
        <v>100</v>
      </c>
      <c r="H60" s="53"/>
      <c r="I60" s="19">
        <v>96.07</v>
      </c>
    </row>
    <row r="61" spans="1:9" ht="25.5" customHeight="1">
      <c r="A61" s="42" t="s">
        <v>38</v>
      </c>
      <c r="B61" s="43"/>
      <c r="C61" s="43"/>
      <c r="D61" s="43"/>
      <c r="E61" s="43"/>
      <c r="F61" s="44"/>
      <c r="G61" s="51" t="s">
        <v>100</v>
      </c>
      <c r="H61" s="53"/>
      <c r="I61" s="19">
        <v>7445.6</v>
      </c>
    </row>
    <row r="62" spans="1:9" ht="23.25" customHeight="1">
      <c r="A62" s="42" t="s">
        <v>39</v>
      </c>
      <c r="B62" s="43"/>
      <c r="C62" s="43"/>
      <c r="D62" s="43"/>
      <c r="E62" s="43"/>
      <c r="F62" s="44"/>
      <c r="G62" s="51" t="s">
        <v>100</v>
      </c>
      <c r="H62" s="53"/>
      <c r="I62" s="19">
        <v>4131.1000000000004</v>
      </c>
    </row>
    <row r="63" spans="1:9" ht="30" customHeight="1">
      <c r="A63" s="42" t="s">
        <v>40</v>
      </c>
      <c r="B63" s="43"/>
      <c r="C63" s="43"/>
      <c r="D63" s="43"/>
      <c r="E63" s="43"/>
      <c r="F63" s="44"/>
      <c r="G63" s="51" t="s">
        <v>100</v>
      </c>
      <c r="H63" s="53"/>
      <c r="I63" s="19">
        <v>23009</v>
      </c>
    </row>
    <row r="64" spans="1:9">
      <c r="A64" s="42" t="s">
        <v>41</v>
      </c>
      <c r="B64" s="43"/>
      <c r="C64" s="43"/>
      <c r="D64" s="43"/>
      <c r="E64" s="43"/>
      <c r="F64" s="44"/>
      <c r="G64" s="51" t="s">
        <v>100</v>
      </c>
      <c r="H64" s="53"/>
      <c r="I64" s="19">
        <f>5476.1+768.58</f>
        <v>6244.68</v>
      </c>
    </row>
    <row r="65" spans="1:9">
      <c r="A65" s="45" t="s">
        <v>42</v>
      </c>
      <c r="B65" s="46"/>
      <c r="C65" s="46"/>
      <c r="D65" s="46"/>
      <c r="E65" s="46"/>
      <c r="F65" s="47"/>
      <c r="G65" s="51" t="s">
        <v>100</v>
      </c>
      <c r="H65" s="53"/>
      <c r="I65" s="19">
        <v>34682</v>
      </c>
    </row>
    <row r="66" spans="1:9">
      <c r="A66" s="66" t="s">
        <v>43</v>
      </c>
      <c r="B66" s="67"/>
      <c r="C66" s="67"/>
      <c r="D66" s="67"/>
      <c r="E66" s="67"/>
      <c r="F66" s="68"/>
      <c r="G66" s="51" t="s">
        <v>100</v>
      </c>
      <c r="H66" s="53"/>
      <c r="I66" s="23">
        <v>7349.2</v>
      </c>
    </row>
    <row r="67" spans="1:9">
      <c r="A67" s="42" t="s">
        <v>97</v>
      </c>
      <c r="B67" s="43"/>
      <c r="C67" s="43"/>
      <c r="D67" s="43"/>
      <c r="E67" s="43"/>
      <c r="F67" s="44"/>
      <c r="G67" s="51" t="s">
        <v>100</v>
      </c>
      <c r="H67" s="53"/>
      <c r="I67" s="23">
        <v>2834.1</v>
      </c>
    </row>
    <row r="68" spans="1:9">
      <c r="A68" s="42" t="s">
        <v>99</v>
      </c>
      <c r="B68" s="43"/>
      <c r="C68" s="43"/>
      <c r="D68" s="43"/>
      <c r="E68" s="43"/>
      <c r="F68" s="44"/>
      <c r="G68" s="51" t="s">
        <v>100</v>
      </c>
      <c r="H68" s="53"/>
      <c r="I68" s="23">
        <v>3506.6</v>
      </c>
    </row>
    <row r="69" spans="1:9">
      <c r="A69" s="42" t="s">
        <v>98</v>
      </c>
      <c r="B69" s="43"/>
      <c r="C69" s="43"/>
      <c r="D69" s="43"/>
      <c r="E69" s="43"/>
      <c r="F69" s="44"/>
      <c r="G69" s="51" t="s">
        <v>100</v>
      </c>
      <c r="H69" s="53"/>
      <c r="I69" s="23">
        <v>12441</v>
      </c>
    </row>
    <row r="70" spans="1:9">
      <c r="A70" s="48"/>
      <c r="B70" s="49"/>
      <c r="C70" s="49"/>
      <c r="D70" s="49"/>
      <c r="E70" s="49"/>
      <c r="F70" s="49"/>
      <c r="G70" s="25"/>
      <c r="H70" s="25"/>
      <c r="I70" s="29"/>
    </row>
    <row r="71" spans="1:9">
      <c r="A71" s="27" t="s">
        <v>44</v>
      </c>
      <c r="B71" s="25"/>
      <c r="C71" s="25"/>
      <c r="D71" s="25"/>
      <c r="E71" s="25"/>
      <c r="F71" s="25"/>
      <c r="G71" s="25"/>
      <c r="H71" s="25"/>
      <c r="I71" s="29"/>
    </row>
    <row r="72" spans="1:9">
      <c r="A72" s="54" t="s">
        <v>17</v>
      </c>
      <c r="B72" s="55"/>
      <c r="C72" s="55"/>
      <c r="D72" s="55"/>
      <c r="E72" s="55"/>
      <c r="F72" s="56"/>
      <c r="G72" s="51" t="s">
        <v>18</v>
      </c>
      <c r="H72" s="53"/>
      <c r="I72" s="18" t="s">
        <v>19</v>
      </c>
    </row>
    <row r="73" spans="1:9">
      <c r="A73" s="45" t="s">
        <v>45</v>
      </c>
      <c r="B73" s="46"/>
      <c r="C73" s="46"/>
      <c r="D73" s="46"/>
      <c r="E73" s="46"/>
      <c r="F73" s="47"/>
      <c r="G73" s="51" t="s">
        <v>100</v>
      </c>
      <c r="H73" s="53"/>
      <c r="I73" s="19">
        <v>9314.9</v>
      </c>
    </row>
    <row r="74" spans="1:9">
      <c r="A74" s="27"/>
      <c r="B74" s="25"/>
      <c r="C74" s="25"/>
      <c r="D74" s="25"/>
      <c r="E74" s="25"/>
      <c r="F74" s="25"/>
      <c r="G74" s="25"/>
      <c r="H74" s="25"/>
      <c r="I74" s="29"/>
    </row>
    <row r="75" spans="1:9">
      <c r="A75" s="8" t="s">
        <v>46</v>
      </c>
      <c r="B75" s="8"/>
      <c r="C75" s="8"/>
      <c r="D75" s="8"/>
      <c r="E75" s="8"/>
      <c r="F75" s="8"/>
      <c r="G75" s="8"/>
      <c r="H75" s="8"/>
      <c r="I75" s="14"/>
    </row>
    <row r="76" spans="1:9">
      <c r="A76" s="8"/>
      <c r="B76" s="8"/>
      <c r="C76" s="8"/>
      <c r="D76" s="8"/>
      <c r="E76" s="8"/>
      <c r="F76" s="8"/>
      <c r="G76" s="8"/>
      <c r="H76" s="8"/>
      <c r="I76" s="14"/>
    </row>
    <row r="77" spans="1:9">
      <c r="A77" s="8" t="s">
        <v>47</v>
      </c>
      <c r="B77" s="8"/>
      <c r="C77" s="8"/>
      <c r="D77" s="8"/>
      <c r="E77" s="8"/>
      <c r="F77" s="8"/>
      <c r="G77" s="8"/>
      <c r="H77" s="8"/>
      <c r="I77" s="13">
        <v>0</v>
      </c>
    </row>
    <row r="78" spans="1:9">
      <c r="A78" s="8" t="s">
        <v>48</v>
      </c>
      <c r="B78" s="8"/>
      <c r="C78" s="8"/>
      <c r="D78" s="8"/>
      <c r="E78" s="8"/>
      <c r="F78" s="8"/>
      <c r="G78" s="8"/>
      <c r="H78" s="8"/>
      <c r="I78" s="13">
        <v>0</v>
      </c>
    </row>
    <row r="79" spans="1:9">
      <c r="A79" s="8" t="s">
        <v>49</v>
      </c>
      <c r="B79" s="8"/>
      <c r="C79" s="8"/>
      <c r="D79" s="8"/>
      <c r="E79" s="8"/>
      <c r="F79" s="8"/>
      <c r="G79" s="8"/>
      <c r="H79" s="8"/>
      <c r="I79" s="13">
        <v>0</v>
      </c>
    </row>
    <row r="80" spans="1:9">
      <c r="A80" s="8" t="s">
        <v>50</v>
      </c>
      <c r="B80" s="8"/>
      <c r="C80" s="8"/>
      <c r="D80" s="8"/>
      <c r="E80" s="8"/>
      <c r="F80" s="8"/>
      <c r="G80" s="8"/>
      <c r="H80" s="8"/>
      <c r="I80" s="13">
        <v>0</v>
      </c>
    </row>
    <row r="81" spans="1:9">
      <c r="A81" s="8"/>
      <c r="B81" s="8"/>
      <c r="C81" s="8"/>
      <c r="D81" s="8"/>
      <c r="E81" s="8"/>
      <c r="F81" s="8"/>
      <c r="G81" s="8"/>
      <c r="H81" s="8"/>
      <c r="I81" s="14"/>
    </row>
    <row r="82" spans="1:9">
      <c r="A82" s="8" t="s">
        <v>51</v>
      </c>
      <c r="B82" s="8"/>
      <c r="C82" s="8"/>
      <c r="D82" s="8"/>
      <c r="E82" s="8"/>
      <c r="F82" s="8"/>
      <c r="G82" s="8"/>
      <c r="H82" s="8"/>
      <c r="I82" s="14"/>
    </row>
    <row r="83" spans="1:9">
      <c r="A83" s="8"/>
      <c r="B83" s="8"/>
      <c r="C83" s="8"/>
      <c r="D83" s="8"/>
      <c r="E83" s="8"/>
      <c r="F83" s="8"/>
      <c r="G83" s="8"/>
      <c r="H83" s="8"/>
      <c r="I83" s="14"/>
    </row>
    <row r="84" spans="1:9">
      <c r="A84" s="8" t="s">
        <v>52</v>
      </c>
      <c r="B84" s="8"/>
      <c r="C84" s="8"/>
      <c r="D84" s="8"/>
      <c r="E84" s="8"/>
      <c r="F84" s="8"/>
      <c r="G84" s="8"/>
      <c r="H84" s="8"/>
      <c r="I84" s="13">
        <v>0</v>
      </c>
    </row>
    <row r="85" spans="1:9">
      <c r="A85" s="8" t="s">
        <v>53</v>
      </c>
      <c r="B85" s="8"/>
      <c r="C85" s="8"/>
      <c r="D85" s="8"/>
      <c r="E85" s="8"/>
      <c r="F85" s="8"/>
      <c r="G85" s="8"/>
      <c r="H85" s="8"/>
      <c r="I85" s="13">
        <v>0</v>
      </c>
    </row>
    <row r="86" spans="1:9">
      <c r="A86" s="8" t="s">
        <v>55</v>
      </c>
      <c r="B86" s="8"/>
      <c r="C86" s="8"/>
      <c r="D86" s="8"/>
      <c r="E86" s="8"/>
      <c r="F86" s="8"/>
      <c r="G86" s="8"/>
      <c r="H86" s="8"/>
      <c r="I86" s="13">
        <f>I14</f>
        <v>102250.3</v>
      </c>
    </row>
    <row r="87" spans="1:9">
      <c r="A87" s="8" t="s">
        <v>56</v>
      </c>
      <c r="B87" s="8"/>
      <c r="C87" s="8"/>
      <c r="D87" s="8"/>
      <c r="E87" s="8"/>
      <c r="F87" s="8"/>
      <c r="G87" s="8"/>
      <c r="H87" s="8"/>
      <c r="I87" s="13">
        <v>0</v>
      </c>
    </row>
    <row r="88" spans="1:9">
      <c r="A88" s="8" t="s">
        <v>57</v>
      </c>
      <c r="B88" s="8"/>
      <c r="C88" s="8"/>
      <c r="D88" s="8"/>
      <c r="E88" s="8"/>
      <c r="F88" s="8"/>
      <c r="G88" s="8"/>
      <c r="H88" s="8"/>
      <c r="I88" s="13">
        <v>0</v>
      </c>
    </row>
    <row r="89" spans="1:9">
      <c r="A89" s="8" t="s">
        <v>54</v>
      </c>
      <c r="B89" s="8"/>
      <c r="C89" s="8"/>
      <c r="D89" s="8"/>
      <c r="E89" s="8"/>
      <c r="F89" s="8"/>
      <c r="G89" s="8"/>
      <c r="H89" s="8"/>
      <c r="I89" s="13">
        <f>I36</f>
        <v>100662.39999999999</v>
      </c>
    </row>
    <row r="90" spans="1:9">
      <c r="A90" s="8"/>
      <c r="B90" s="8"/>
      <c r="C90" s="8"/>
      <c r="D90" s="8"/>
      <c r="E90" s="8"/>
      <c r="F90" s="8"/>
      <c r="G90" s="8"/>
      <c r="H90" s="8"/>
      <c r="I90" s="14"/>
    </row>
    <row r="91" spans="1:9">
      <c r="A91" s="8" t="s">
        <v>58</v>
      </c>
      <c r="B91" s="8"/>
      <c r="C91" s="8"/>
      <c r="D91" s="8"/>
      <c r="E91" s="8"/>
      <c r="F91" s="8"/>
      <c r="G91" s="8"/>
      <c r="H91" s="8"/>
      <c r="I91" s="14"/>
    </row>
    <row r="92" spans="1:9">
      <c r="A92" s="8"/>
      <c r="B92" s="8"/>
      <c r="C92" s="8"/>
      <c r="D92" s="8"/>
      <c r="E92" s="8"/>
      <c r="F92" s="8"/>
      <c r="G92" s="8"/>
      <c r="H92" s="8"/>
      <c r="I92" s="14"/>
    </row>
    <row r="93" spans="1:9">
      <c r="A93" s="8" t="s">
        <v>47</v>
      </c>
      <c r="B93" s="8"/>
      <c r="C93" s="8"/>
      <c r="D93" s="8"/>
      <c r="E93" s="8"/>
      <c r="F93" s="8"/>
      <c r="G93" s="8"/>
      <c r="H93" s="8"/>
      <c r="I93" s="13">
        <v>0</v>
      </c>
    </row>
    <row r="94" spans="1:9">
      <c r="A94" s="8" t="s">
        <v>48</v>
      </c>
      <c r="B94" s="8"/>
      <c r="C94" s="8"/>
      <c r="D94" s="8"/>
      <c r="E94" s="8"/>
      <c r="F94" s="8"/>
      <c r="G94" s="8"/>
      <c r="H94" s="8"/>
      <c r="I94" s="13">
        <v>0</v>
      </c>
    </row>
    <row r="95" spans="1:9">
      <c r="A95" s="8" t="s">
        <v>49</v>
      </c>
      <c r="B95" s="8"/>
      <c r="C95" s="8"/>
      <c r="D95" s="8"/>
      <c r="E95" s="8"/>
      <c r="F95" s="8"/>
      <c r="G95" s="8"/>
      <c r="H95" s="8"/>
      <c r="I95" s="13">
        <v>0</v>
      </c>
    </row>
    <row r="96" spans="1:9">
      <c r="A96" s="8" t="s">
        <v>50</v>
      </c>
      <c r="B96" s="8"/>
      <c r="C96" s="8"/>
      <c r="D96" s="8"/>
      <c r="E96" s="8"/>
      <c r="F96" s="8"/>
      <c r="G96" s="8"/>
      <c r="H96" s="8"/>
      <c r="I96" s="13">
        <v>0</v>
      </c>
    </row>
    <row r="97" spans="1:9">
      <c r="A97" s="8"/>
      <c r="B97" s="8"/>
      <c r="C97" s="8"/>
      <c r="D97" s="8"/>
      <c r="E97" s="8"/>
      <c r="F97" s="8"/>
      <c r="G97" s="8"/>
      <c r="H97" s="8"/>
      <c r="I97" s="14"/>
    </row>
    <row r="98" spans="1:9">
      <c r="A98" s="8" t="s">
        <v>96</v>
      </c>
      <c r="B98" s="8"/>
      <c r="C98" s="8"/>
      <c r="D98" s="8"/>
      <c r="E98" s="8"/>
      <c r="F98" s="8"/>
      <c r="G98" s="8"/>
      <c r="H98" s="8"/>
      <c r="I98" s="13"/>
    </row>
    <row r="99" spans="1:9">
      <c r="A99" s="8" t="s">
        <v>61</v>
      </c>
      <c r="B99" s="8"/>
      <c r="C99" s="8"/>
      <c r="D99" s="8"/>
      <c r="E99" s="8"/>
      <c r="F99" s="8"/>
      <c r="G99" s="8"/>
      <c r="H99" s="8"/>
      <c r="I99" s="13">
        <v>0</v>
      </c>
    </row>
    <row r="100" spans="1:9">
      <c r="A100" s="8" t="s">
        <v>62</v>
      </c>
      <c r="B100" s="8"/>
      <c r="C100" s="8"/>
      <c r="D100" s="8"/>
      <c r="E100" s="8"/>
      <c r="F100" s="8"/>
      <c r="G100" s="8"/>
      <c r="H100" s="8"/>
      <c r="I100" s="13">
        <v>0</v>
      </c>
    </row>
    <row r="101" spans="1:9">
      <c r="A101" s="8" t="s">
        <v>60</v>
      </c>
      <c r="B101" s="8"/>
      <c r="C101" s="8"/>
      <c r="D101" s="8"/>
      <c r="E101" s="8"/>
      <c r="F101" s="8"/>
      <c r="G101" s="8"/>
      <c r="H101" s="8"/>
      <c r="I101" s="13">
        <v>34730.61</v>
      </c>
    </row>
    <row r="102" spans="1:9">
      <c r="A102" s="7"/>
      <c r="B102" s="7"/>
      <c r="C102" s="7"/>
      <c r="D102" s="7"/>
      <c r="E102" s="7"/>
      <c r="F102" s="7"/>
      <c r="G102" s="7"/>
      <c r="H102" s="7"/>
      <c r="I102" s="7"/>
    </row>
    <row r="103" spans="1:9">
      <c r="H103" s="7"/>
      <c r="I103" s="7"/>
    </row>
    <row r="104" spans="1:9">
      <c r="H104" s="7"/>
      <c r="I104" s="7"/>
    </row>
    <row r="105" spans="1:9">
      <c r="H105" s="7"/>
      <c r="I105" s="7"/>
    </row>
    <row r="106" spans="1:9">
      <c r="H106" s="7"/>
      <c r="I106" s="7"/>
    </row>
    <row r="107" spans="1:9">
      <c r="H107" s="7"/>
      <c r="I107" s="7"/>
    </row>
    <row r="108" spans="1:9">
      <c r="H108" s="7"/>
      <c r="I108" s="7"/>
    </row>
  </sheetData>
  <mergeCells count="63">
    <mergeCell ref="A73:F73"/>
    <mergeCell ref="G73:H73"/>
    <mergeCell ref="A63:F63"/>
    <mergeCell ref="G63:H63"/>
    <mergeCell ref="A64:F64"/>
    <mergeCell ref="G64:H64"/>
    <mergeCell ref="A65:F65"/>
    <mergeCell ref="G65:H65"/>
    <mergeCell ref="A66:F66"/>
    <mergeCell ref="G66:H66"/>
    <mergeCell ref="A70:F70"/>
    <mergeCell ref="A72:F72"/>
    <mergeCell ref="G72:H72"/>
    <mergeCell ref="G67:H67"/>
    <mergeCell ref="A67:F67"/>
    <mergeCell ref="A68:F68"/>
    <mergeCell ref="A59:F59"/>
    <mergeCell ref="G59:H59"/>
    <mergeCell ref="A60:F60"/>
    <mergeCell ref="G60:H60"/>
    <mergeCell ref="A61:F61"/>
    <mergeCell ref="G61:H61"/>
    <mergeCell ref="A69:F69"/>
    <mergeCell ref="G68:H68"/>
    <mergeCell ref="G69:H69"/>
    <mergeCell ref="A62:F62"/>
    <mergeCell ref="G62:H62"/>
    <mergeCell ref="A56:F56"/>
    <mergeCell ref="G56:H56"/>
    <mergeCell ref="A57:F57"/>
    <mergeCell ref="G57:H57"/>
    <mergeCell ref="A58:F58"/>
    <mergeCell ref="G58:H58"/>
    <mergeCell ref="A51:F51"/>
    <mergeCell ref="G51:H51"/>
    <mergeCell ref="A52:F52"/>
    <mergeCell ref="G52:H52"/>
    <mergeCell ref="A53:F53"/>
    <mergeCell ref="G53:H53"/>
    <mergeCell ref="G48:H48"/>
    <mergeCell ref="A49:F49"/>
    <mergeCell ref="G49:H49"/>
    <mergeCell ref="A50:F50"/>
    <mergeCell ref="G50:H50"/>
    <mergeCell ref="A48:F48"/>
    <mergeCell ref="A1:I1"/>
    <mergeCell ref="A2:I2"/>
    <mergeCell ref="A3:I3"/>
    <mergeCell ref="B5:C5"/>
    <mergeCell ref="A38:I39"/>
    <mergeCell ref="A28:C28"/>
    <mergeCell ref="A42:F42"/>
    <mergeCell ref="G42:H42"/>
    <mergeCell ref="A43:F43"/>
    <mergeCell ref="G43:H43"/>
    <mergeCell ref="A44:F44"/>
    <mergeCell ref="G44:H44"/>
    <mergeCell ref="A45:F45"/>
    <mergeCell ref="G45:H45"/>
    <mergeCell ref="A46:F46"/>
    <mergeCell ref="G46:H46"/>
    <mergeCell ref="A47:F47"/>
    <mergeCell ref="G47:H47"/>
  </mergeCells>
  <pageMargins left="0.70866141732283472" right="0.70866141732283472" top="0.74803149606299213" bottom="0.74803149606299213" header="0.31496062992125984" footer="0.31496062992125984"/>
  <pageSetup paperSize="9" scale="9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02"/>
  <sheetViews>
    <sheetView topLeftCell="A32" zoomScale="70" zoomScaleNormal="70" workbookViewId="0">
      <selection activeCell="I56" sqref="I56"/>
    </sheetView>
  </sheetViews>
  <sheetFormatPr defaultRowHeight="15"/>
  <cols>
    <col min="9" max="9" width="10.7109375" bestFit="1" customWidth="1"/>
  </cols>
  <sheetData>
    <row r="1" spans="1:10">
      <c r="A1" s="57" t="s">
        <v>0</v>
      </c>
      <c r="B1" s="57"/>
      <c r="C1" s="57"/>
      <c r="D1" s="57"/>
      <c r="E1" s="57"/>
      <c r="F1" s="57"/>
      <c r="G1" s="57"/>
      <c r="H1" s="57"/>
      <c r="I1" s="57"/>
    </row>
    <row r="2" spans="1:10">
      <c r="A2" s="57" t="s">
        <v>1</v>
      </c>
      <c r="B2" s="57"/>
      <c r="C2" s="57"/>
      <c r="D2" s="57"/>
      <c r="E2" s="57"/>
      <c r="F2" s="57"/>
      <c r="G2" s="57"/>
      <c r="H2" s="57"/>
      <c r="I2" s="57"/>
    </row>
    <row r="3" spans="1:10">
      <c r="A3" s="57" t="s">
        <v>103</v>
      </c>
      <c r="B3" s="57"/>
      <c r="C3" s="57"/>
      <c r="D3" s="57"/>
      <c r="E3" s="57"/>
      <c r="F3" s="57"/>
      <c r="G3" s="57"/>
      <c r="H3" s="57"/>
      <c r="I3" s="57"/>
    </row>
    <row r="4" spans="1:10">
      <c r="A4" s="1"/>
      <c r="B4" s="1"/>
      <c r="C4" s="1"/>
      <c r="D4" s="1"/>
      <c r="E4" s="1"/>
      <c r="F4" s="1"/>
      <c r="G4" s="1"/>
      <c r="H4" s="1"/>
      <c r="I4" s="1"/>
    </row>
    <row r="5" spans="1:10">
      <c r="A5" s="1" t="s">
        <v>2</v>
      </c>
      <c r="B5" s="57" t="s">
        <v>69</v>
      </c>
      <c r="C5" s="57"/>
      <c r="D5" s="6" t="s">
        <v>70</v>
      </c>
      <c r="E5" s="2">
        <v>7</v>
      </c>
      <c r="F5" s="1"/>
      <c r="G5" s="1"/>
      <c r="H5" s="1"/>
      <c r="I5" s="1"/>
    </row>
    <row r="6" spans="1:10">
      <c r="A6" s="1"/>
      <c r="B6" s="1"/>
      <c r="C6" s="1"/>
      <c r="D6" s="1"/>
      <c r="E6" s="1"/>
      <c r="F6" s="1"/>
      <c r="G6" s="1"/>
      <c r="H6" s="1"/>
      <c r="I6" s="1"/>
    </row>
    <row r="7" spans="1:10" ht="15.75" thickBot="1">
      <c r="A7" s="3" t="s">
        <v>5</v>
      </c>
      <c r="B7" s="3"/>
      <c r="C7" s="3"/>
      <c r="D7" s="3"/>
      <c r="E7" s="3"/>
      <c r="F7" s="3"/>
      <c r="G7" s="3"/>
      <c r="H7" s="3"/>
      <c r="I7" s="3"/>
    </row>
    <row r="8" spans="1:10" ht="15.75" thickBot="1">
      <c r="A8" s="15" t="s">
        <v>71</v>
      </c>
      <c r="B8" s="15"/>
      <c r="C8" s="15"/>
      <c r="D8" s="15"/>
      <c r="E8" s="15"/>
      <c r="F8" s="15"/>
      <c r="G8" s="15"/>
      <c r="H8" s="15"/>
      <c r="I8" s="15"/>
      <c r="J8" s="7"/>
    </row>
    <row r="9" spans="1:10">
      <c r="A9" s="8"/>
      <c r="B9" s="8"/>
      <c r="C9" s="8"/>
      <c r="D9" s="8"/>
      <c r="E9" s="8"/>
      <c r="F9" s="8"/>
      <c r="G9" s="8"/>
      <c r="H9" s="8"/>
      <c r="I9" s="8"/>
      <c r="J9" s="7"/>
    </row>
    <row r="10" spans="1:10">
      <c r="A10" s="8" t="s">
        <v>7</v>
      </c>
      <c r="B10" s="8"/>
      <c r="C10" s="8"/>
      <c r="D10" s="8"/>
      <c r="E10" s="8"/>
      <c r="F10" s="8"/>
      <c r="G10" s="8" t="s">
        <v>72</v>
      </c>
      <c r="H10" s="16"/>
      <c r="I10" s="13">
        <v>0</v>
      </c>
      <c r="J10" s="7"/>
    </row>
    <row r="11" spans="1:10">
      <c r="A11" s="8"/>
      <c r="B11" s="8"/>
      <c r="C11" s="8"/>
      <c r="D11" s="8"/>
      <c r="E11" s="8"/>
      <c r="F11" s="8"/>
      <c r="G11" s="8"/>
      <c r="H11" s="8"/>
      <c r="I11" s="13"/>
      <c r="J11" s="7"/>
    </row>
    <row r="12" spans="1:10">
      <c r="A12" s="8" t="s">
        <v>73</v>
      </c>
      <c r="B12" s="8"/>
      <c r="C12" s="8"/>
      <c r="D12" s="8"/>
      <c r="E12" s="8"/>
      <c r="F12" s="8"/>
      <c r="G12" s="8"/>
      <c r="H12" s="8"/>
      <c r="I12" s="13">
        <v>0</v>
      </c>
      <c r="J12" s="7"/>
    </row>
    <row r="13" spans="1:10">
      <c r="A13" s="8"/>
      <c r="B13" s="8"/>
      <c r="C13" s="8"/>
      <c r="D13" s="8"/>
      <c r="E13" s="8"/>
      <c r="F13" s="8"/>
      <c r="G13" s="8"/>
      <c r="H13" s="8"/>
      <c r="I13" s="13"/>
      <c r="J13" s="7"/>
    </row>
    <row r="14" spans="1:10">
      <c r="A14" s="8" t="s">
        <v>74</v>
      </c>
      <c r="B14" s="8"/>
      <c r="C14" s="8"/>
      <c r="D14" s="8"/>
      <c r="E14" s="8"/>
      <c r="F14" s="8"/>
      <c r="G14" s="8"/>
      <c r="H14" s="8"/>
      <c r="I14" s="13">
        <v>127174.5</v>
      </c>
      <c r="J14" s="7"/>
    </row>
    <row r="15" spans="1:10">
      <c r="A15" s="8"/>
      <c r="B15" s="8"/>
      <c r="C15" s="8"/>
      <c r="D15" s="8"/>
      <c r="E15" s="8"/>
      <c r="F15" s="8"/>
      <c r="G15" s="34" t="s">
        <v>124</v>
      </c>
      <c r="H15" s="34"/>
      <c r="I15" s="35">
        <f>I16+I28</f>
        <v>451733</v>
      </c>
      <c r="J15" s="7"/>
    </row>
    <row r="16" spans="1:10">
      <c r="A16" s="8" t="s">
        <v>8</v>
      </c>
      <c r="B16" s="8"/>
      <c r="C16" s="8"/>
      <c r="D16" s="8"/>
      <c r="E16" s="8"/>
      <c r="F16" s="8"/>
      <c r="G16" s="8"/>
      <c r="H16" s="8"/>
      <c r="I16" s="13">
        <v>405598</v>
      </c>
      <c r="J16" s="7"/>
    </row>
    <row r="17" spans="1:10">
      <c r="A17" s="8"/>
      <c r="B17" s="8"/>
      <c r="C17" s="8"/>
      <c r="D17" s="8"/>
      <c r="E17" s="8"/>
      <c r="F17" s="8"/>
      <c r="G17" s="8"/>
      <c r="H17" s="8"/>
      <c r="I17" s="14"/>
      <c r="J17" s="7"/>
    </row>
    <row r="18" spans="1:10">
      <c r="A18" s="17" t="s">
        <v>9</v>
      </c>
      <c r="B18" s="8" t="s">
        <v>75</v>
      </c>
      <c r="C18" s="8"/>
      <c r="D18" s="8"/>
      <c r="E18" s="8"/>
      <c r="F18" s="8"/>
      <c r="G18" s="8"/>
      <c r="H18" s="8"/>
      <c r="I18" s="13">
        <v>178102.2</v>
      </c>
      <c r="J18" s="7"/>
    </row>
    <row r="19" spans="1:10">
      <c r="A19" s="17" t="s">
        <v>9</v>
      </c>
      <c r="B19" s="8" t="s">
        <v>34</v>
      </c>
      <c r="C19" s="8"/>
      <c r="D19" s="8"/>
      <c r="E19" s="8"/>
      <c r="F19" s="8"/>
      <c r="G19" s="8"/>
      <c r="H19" s="8"/>
      <c r="I19" s="13">
        <v>222386.4</v>
      </c>
      <c r="J19" s="7"/>
    </row>
    <row r="20" spans="1:10">
      <c r="A20" s="17" t="s">
        <v>9</v>
      </c>
      <c r="B20" s="8" t="s">
        <v>76</v>
      </c>
      <c r="C20" s="8"/>
      <c r="D20" s="8"/>
      <c r="E20" s="8"/>
      <c r="F20" s="8"/>
      <c r="G20" s="8"/>
      <c r="H20" s="8"/>
      <c r="I20" s="13">
        <v>5108.96</v>
      </c>
      <c r="J20" s="7"/>
    </row>
    <row r="21" spans="1:10">
      <c r="A21" s="8"/>
      <c r="B21" s="8"/>
      <c r="C21" s="8"/>
      <c r="D21" s="8"/>
      <c r="E21" s="8"/>
      <c r="F21" s="8"/>
      <c r="G21" s="34" t="s">
        <v>118</v>
      </c>
      <c r="H21" s="34"/>
      <c r="I21" s="35">
        <f>I22+I28</f>
        <v>420995</v>
      </c>
      <c r="J21" s="7"/>
    </row>
    <row r="22" spans="1:10">
      <c r="A22" s="8" t="s">
        <v>77</v>
      </c>
      <c r="B22" s="8"/>
      <c r="C22" s="8"/>
      <c r="D22" s="8"/>
      <c r="E22" s="8"/>
      <c r="F22" s="8"/>
      <c r="G22" s="8"/>
      <c r="H22" s="8"/>
      <c r="I22" s="13">
        <v>374860</v>
      </c>
      <c r="J22" s="7"/>
    </row>
    <row r="23" spans="1:10">
      <c r="A23" s="8"/>
      <c r="B23" s="8"/>
      <c r="C23" s="8"/>
      <c r="D23" s="8"/>
      <c r="E23" s="8"/>
      <c r="F23" s="8"/>
      <c r="G23" s="8"/>
      <c r="H23" s="8"/>
      <c r="I23" s="14"/>
      <c r="J23" s="7"/>
    </row>
    <row r="24" spans="1:10">
      <c r="A24" s="17" t="s">
        <v>9</v>
      </c>
      <c r="B24" s="8" t="s">
        <v>78</v>
      </c>
      <c r="C24" s="8"/>
      <c r="D24" s="8"/>
      <c r="E24" s="8"/>
      <c r="F24" s="8"/>
      <c r="G24" s="8"/>
      <c r="H24" s="8"/>
      <c r="I24" s="13">
        <v>374860</v>
      </c>
      <c r="J24" s="7"/>
    </row>
    <row r="25" spans="1:10">
      <c r="A25" s="17" t="s">
        <v>9</v>
      </c>
      <c r="B25" s="8" t="s">
        <v>79</v>
      </c>
      <c r="C25" s="8"/>
      <c r="D25" s="8"/>
      <c r="E25" s="8"/>
      <c r="F25" s="8"/>
      <c r="G25" s="8"/>
      <c r="H25" s="8"/>
      <c r="I25" s="13">
        <v>0</v>
      </c>
      <c r="J25" s="7"/>
    </row>
    <row r="26" spans="1:10">
      <c r="A26" s="17" t="s">
        <v>9</v>
      </c>
      <c r="B26" s="8" t="s">
        <v>80</v>
      </c>
      <c r="C26" s="8"/>
      <c r="D26" s="8"/>
      <c r="E26" s="8"/>
      <c r="F26" s="8"/>
      <c r="G26" s="8"/>
      <c r="H26" s="8"/>
      <c r="I26" s="13">
        <v>0</v>
      </c>
      <c r="J26" s="7"/>
    </row>
    <row r="27" spans="1:10">
      <c r="A27" s="8"/>
      <c r="B27" s="8"/>
      <c r="C27" s="8"/>
      <c r="D27" s="8"/>
      <c r="E27" s="8"/>
      <c r="F27" s="8"/>
      <c r="G27" s="8"/>
      <c r="H27" s="8"/>
      <c r="I27" s="14"/>
      <c r="J27" s="7"/>
    </row>
    <row r="28" spans="1:10">
      <c r="A28" s="64" t="s">
        <v>107</v>
      </c>
      <c r="B28" s="65"/>
      <c r="C28" s="65"/>
      <c r="D28" s="8" t="s">
        <v>108</v>
      </c>
      <c r="E28" s="8"/>
      <c r="F28" s="8"/>
      <c r="G28" s="8"/>
      <c r="H28" s="8"/>
      <c r="I28" s="16">
        <v>46135</v>
      </c>
      <c r="J28" s="7"/>
    </row>
    <row r="29" spans="1:10">
      <c r="A29" s="8"/>
      <c r="B29" s="8"/>
      <c r="C29" s="8"/>
      <c r="D29" s="8"/>
      <c r="E29" s="8"/>
      <c r="F29" s="8"/>
      <c r="G29" s="8"/>
      <c r="H29" s="8"/>
      <c r="I29" s="14"/>
      <c r="J29" s="7"/>
    </row>
    <row r="30" spans="1:10">
      <c r="A30" s="8" t="s">
        <v>81</v>
      </c>
      <c r="B30" s="8"/>
      <c r="C30" s="8"/>
      <c r="D30" s="8"/>
      <c r="E30" s="8"/>
      <c r="F30" s="8"/>
      <c r="G30" s="8"/>
      <c r="H30" s="8"/>
      <c r="I30" s="13">
        <v>0</v>
      </c>
      <c r="J30" s="7"/>
    </row>
    <row r="31" spans="1:10">
      <c r="A31" s="8"/>
      <c r="B31" s="8"/>
      <c r="C31" s="8"/>
      <c r="D31" s="8"/>
      <c r="E31" s="8"/>
      <c r="F31" s="8"/>
      <c r="G31" s="8"/>
      <c r="H31" s="8"/>
      <c r="I31" s="14"/>
      <c r="J31" s="7"/>
    </row>
    <row r="32" spans="1:10">
      <c r="A32" s="8" t="s">
        <v>11</v>
      </c>
      <c r="B32" s="8"/>
      <c r="C32" s="8"/>
      <c r="D32" s="8"/>
      <c r="E32" s="8"/>
      <c r="F32" s="8"/>
      <c r="G32" s="8"/>
      <c r="H32" s="8"/>
      <c r="I32" s="13">
        <v>0</v>
      </c>
      <c r="J32" s="7"/>
    </row>
    <row r="33" spans="1:10">
      <c r="A33" s="8"/>
      <c r="B33" s="8"/>
      <c r="C33" s="8"/>
      <c r="D33" s="8"/>
      <c r="E33" s="8"/>
      <c r="F33" s="8"/>
      <c r="G33" s="8"/>
      <c r="H33" s="8"/>
      <c r="I33" s="13"/>
      <c r="J33" s="7"/>
    </row>
    <row r="34" spans="1:10">
      <c r="A34" s="8" t="s">
        <v>12</v>
      </c>
      <c r="B34" s="8"/>
      <c r="C34" s="8"/>
      <c r="D34" s="8"/>
      <c r="E34" s="8"/>
      <c r="F34" s="8"/>
      <c r="G34" s="8"/>
      <c r="H34" s="8"/>
      <c r="I34" s="13">
        <v>0</v>
      </c>
      <c r="J34" s="7"/>
    </row>
    <row r="35" spans="1:10">
      <c r="A35" s="8"/>
      <c r="B35" s="8"/>
      <c r="C35" s="8"/>
      <c r="D35" s="8"/>
      <c r="E35" s="8"/>
      <c r="F35" s="8"/>
      <c r="G35" s="8"/>
      <c r="H35" s="8"/>
      <c r="I35" s="13"/>
      <c r="J35" s="7"/>
    </row>
    <row r="36" spans="1:10">
      <c r="A36" s="8" t="s">
        <v>13</v>
      </c>
      <c r="B36" s="8"/>
      <c r="C36" s="8"/>
      <c r="D36" s="8"/>
      <c r="E36" s="8"/>
      <c r="F36" s="8"/>
      <c r="G36" s="8"/>
      <c r="H36" s="8"/>
      <c r="I36" s="13">
        <v>157912</v>
      </c>
      <c r="J36" s="7"/>
    </row>
    <row r="37" spans="1:10">
      <c r="A37" s="8"/>
      <c r="B37" s="8"/>
      <c r="C37" s="8"/>
      <c r="D37" s="8"/>
      <c r="E37" s="8"/>
      <c r="F37" s="8"/>
      <c r="G37" s="8"/>
      <c r="H37" s="8"/>
      <c r="I37" s="8"/>
      <c r="J37" s="7"/>
    </row>
    <row r="38" spans="1:10">
      <c r="A38" s="58" t="s">
        <v>16</v>
      </c>
      <c r="B38" s="59"/>
      <c r="C38" s="59"/>
      <c r="D38" s="59"/>
      <c r="E38" s="59"/>
      <c r="F38" s="59"/>
      <c r="G38" s="59"/>
      <c r="H38" s="59"/>
      <c r="I38" s="60"/>
      <c r="J38" s="7"/>
    </row>
    <row r="39" spans="1:10">
      <c r="A39" s="61"/>
      <c r="B39" s="62"/>
      <c r="C39" s="62"/>
      <c r="D39" s="62"/>
      <c r="E39" s="62"/>
      <c r="F39" s="62"/>
      <c r="G39" s="62"/>
      <c r="H39" s="62"/>
      <c r="I39" s="63"/>
      <c r="J39" s="7"/>
    </row>
    <row r="40" spans="1:10">
      <c r="A40" s="8"/>
      <c r="B40" s="8"/>
      <c r="C40" s="8"/>
      <c r="D40" s="8"/>
      <c r="E40" s="8"/>
      <c r="F40" s="8"/>
      <c r="G40" s="34" t="s">
        <v>120</v>
      </c>
      <c r="H40" s="34"/>
      <c r="I40" s="36">
        <f>I41+I55+I73</f>
        <v>458857.12000000005</v>
      </c>
      <c r="J40" s="7"/>
    </row>
    <row r="41" spans="1:10">
      <c r="A41" s="8" t="s">
        <v>15</v>
      </c>
      <c r="B41" s="8"/>
      <c r="C41" s="8"/>
      <c r="D41" s="8"/>
      <c r="E41" s="8"/>
      <c r="F41" s="8"/>
      <c r="G41" s="8"/>
      <c r="H41" s="8"/>
      <c r="I41" s="13">
        <f>SUM(I43:I53)</f>
        <v>222386</v>
      </c>
      <c r="J41" s="7"/>
    </row>
    <row r="42" spans="1:10">
      <c r="A42" s="54" t="s">
        <v>17</v>
      </c>
      <c r="B42" s="55"/>
      <c r="C42" s="55"/>
      <c r="D42" s="55"/>
      <c r="E42" s="55"/>
      <c r="F42" s="56"/>
      <c r="G42" s="51" t="s">
        <v>82</v>
      </c>
      <c r="H42" s="52"/>
      <c r="I42" s="18" t="s">
        <v>83</v>
      </c>
      <c r="J42" s="7"/>
    </row>
    <row r="43" spans="1:10">
      <c r="A43" s="48" t="s">
        <v>20</v>
      </c>
      <c r="B43" s="49"/>
      <c r="C43" s="49"/>
      <c r="D43" s="49"/>
      <c r="E43" s="49"/>
      <c r="F43" s="50"/>
      <c r="G43" s="51" t="s">
        <v>100</v>
      </c>
      <c r="H43" s="53"/>
      <c r="I43" s="19"/>
      <c r="J43" s="7"/>
    </row>
    <row r="44" spans="1:10">
      <c r="A44" s="48" t="s">
        <v>21</v>
      </c>
      <c r="B44" s="49"/>
      <c r="C44" s="49"/>
      <c r="D44" s="49"/>
      <c r="E44" s="49"/>
      <c r="F44" s="50"/>
      <c r="G44" s="51" t="s">
        <v>100</v>
      </c>
      <c r="H44" s="53"/>
      <c r="I44" s="19">
        <v>1416</v>
      </c>
      <c r="J44" s="7"/>
    </row>
    <row r="45" spans="1:10">
      <c r="A45" s="48" t="s">
        <v>22</v>
      </c>
      <c r="B45" s="49"/>
      <c r="C45" s="49"/>
      <c r="D45" s="49"/>
      <c r="E45" s="49"/>
      <c r="F45" s="50"/>
      <c r="G45" s="51" t="s">
        <v>100</v>
      </c>
      <c r="H45" s="53"/>
      <c r="I45" s="19">
        <v>177000</v>
      </c>
      <c r="J45" s="7"/>
    </row>
    <row r="46" spans="1:10">
      <c r="A46" s="48" t="s">
        <v>23</v>
      </c>
      <c r="B46" s="49"/>
      <c r="C46" s="49"/>
      <c r="D46" s="49"/>
      <c r="E46" s="49"/>
      <c r="F46" s="50"/>
      <c r="G46" s="51" t="s">
        <v>100</v>
      </c>
      <c r="H46" s="53"/>
      <c r="I46" s="19"/>
      <c r="J46" s="7"/>
    </row>
    <row r="47" spans="1:10">
      <c r="A47" s="48" t="s">
        <v>26</v>
      </c>
      <c r="B47" s="49"/>
      <c r="C47" s="49"/>
      <c r="D47" s="49"/>
      <c r="E47" s="49"/>
      <c r="F47" s="50"/>
      <c r="G47" s="51" t="s">
        <v>100</v>
      </c>
      <c r="H47" s="53"/>
      <c r="I47" s="19"/>
      <c r="J47" s="7"/>
    </row>
    <row r="48" spans="1:10">
      <c r="A48" s="48" t="s">
        <v>24</v>
      </c>
      <c r="B48" s="49"/>
      <c r="C48" s="49"/>
      <c r="D48" s="49"/>
      <c r="E48" s="49"/>
      <c r="F48" s="50"/>
      <c r="G48" s="51" t="s">
        <v>100</v>
      </c>
      <c r="H48" s="53"/>
      <c r="I48" s="19"/>
      <c r="J48" s="7"/>
    </row>
    <row r="49" spans="1:10">
      <c r="A49" s="48" t="s">
        <v>25</v>
      </c>
      <c r="B49" s="49"/>
      <c r="C49" s="49"/>
      <c r="D49" s="49"/>
      <c r="E49" s="49"/>
      <c r="F49" s="50"/>
      <c r="G49" s="51" t="s">
        <v>100</v>
      </c>
      <c r="H49" s="53"/>
      <c r="I49" s="19">
        <f>222386-I44-I45-I51-I52-I53</f>
        <v>22593</v>
      </c>
      <c r="J49" s="7"/>
    </row>
    <row r="50" spans="1:10">
      <c r="A50" s="48" t="s">
        <v>27</v>
      </c>
      <c r="B50" s="49"/>
      <c r="C50" s="49"/>
      <c r="D50" s="49"/>
      <c r="E50" s="49"/>
      <c r="F50" s="50"/>
      <c r="G50" s="51" t="s">
        <v>100</v>
      </c>
      <c r="H50" s="53"/>
      <c r="I50" s="19"/>
      <c r="J50" s="7"/>
    </row>
    <row r="51" spans="1:10">
      <c r="A51" s="48" t="s">
        <v>28</v>
      </c>
      <c r="B51" s="49"/>
      <c r="C51" s="49"/>
      <c r="D51" s="49"/>
      <c r="E51" s="49"/>
      <c r="F51" s="50"/>
      <c r="G51" s="51" t="s">
        <v>100</v>
      </c>
      <c r="H51" s="53"/>
      <c r="I51" s="19">
        <v>840</v>
      </c>
      <c r="J51" s="7"/>
    </row>
    <row r="52" spans="1:10">
      <c r="A52" s="48" t="s">
        <v>29</v>
      </c>
      <c r="B52" s="49"/>
      <c r="C52" s="49"/>
      <c r="D52" s="49"/>
      <c r="E52" s="49"/>
      <c r="F52" s="50"/>
      <c r="G52" s="51" t="s">
        <v>100</v>
      </c>
      <c r="H52" s="53"/>
      <c r="I52" s="19">
        <f>5100</f>
        <v>5100</v>
      </c>
      <c r="J52" s="7"/>
    </row>
    <row r="53" spans="1:10">
      <c r="A53" s="48" t="s">
        <v>30</v>
      </c>
      <c r="B53" s="49"/>
      <c r="C53" s="49"/>
      <c r="D53" s="49"/>
      <c r="E53" s="49"/>
      <c r="F53" s="50"/>
      <c r="G53" s="51" t="s">
        <v>100</v>
      </c>
      <c r="H53" s="53"/>
      <c r="I53" s="19">
        <v>15437</v>
      </c>
      <c r="J53" s="7"/>
    </row>
    <row r="54" spans="1:10">
      <c r="A54" s="20"/>
      <c r="B54" s="20"/>
      <c r="C54" s="20"/>
      <c r="D54" s="20"/>
      <c r="E54" s="20"/>
      <c r="F54" s="20"/>
      <c r="G54" s="30"/>
      <c r="H54" s="30"/>
      <c r="I54" s="21"/>
      <c r="J54" s="7"/>
    </row>
    <row r="55" spans="1:10">
      <c r="A55" s="8" t="s">
        <v>59</v>
      </c>
      <c r="B55" s="8"/>
      <c r="C55" s="8"/>
      <c r="D55" s="8"/>
      <c r="E55" s="8"/>
      <c r="F55" s="8"/>
      <c r="G55" s="8"/>
      <c r="H55" s="8"/>
      <c r="I55" s="13">
        <f>SUM(I57:I69)+64500</f>
        <v>227116.72000000003</v>
      </c>
      <c r="J55" s="7"/>
    </row>
    <row r="56" spans="1:10">
      <c r="A56" s="54" t="s">
        <v>17</v>
      </c>
      <c r="B56" s="55"/>
      <c r="C56" s="55"/>
      <c r="D56" s="55"/>
      <c r="E56" s="55"/>
      <c r="F56" s="56"/>
      <c r="G56" s="51" t="s">
        <v>82</v>
      </c>
      <c r="H56" s="52"/>
      <c r="I56" s="18" t="s">
        <v>83</v>
      </c>
      <c r="J56" s="7"/>
    </row>
    <row r="57" spans="1:10">
      <c r="A57" s="45" t="s">
        <v>31</v>
      </c>
      <c r="B57" s="46"/>
      <c r="C57" s="46"/>
      <c r="D57" s="46"/>
      <c r="E57" s="46"/>
      <c r="F57" s="47"/>
      <c r="G57" s="51" t="s">
        <v>100</v>
      </c>
      <c r="H57" s="53"/>
      <c r="I57" s="19">
        <v>2653.2</v>
      </c>
      <c r="J57" s="7"/>
    </row>
    <row r="58" spans="1:10">
      <c r="A58" s="45" t="s">
        <v>32</v>
      </c>
      <c r="B58" s="46"/>
      <c r="C58" s="46"/>
      <c r="D58" s="46"/>
      <c r="E58" s="46"/>
      <c r="F58" s="47"/>
      <c r="G58" s="51" t="s">
        <v>100</v>
      </c>
      <c r="H58" s="53"/>
      <c r="I58" s="19">
        <v>4148.6000000000004</v>
      </c>
      <c r="J58" s="7"/>
    </row>
    <row r="59" spans="1:10" ht="27" customHeight="1">
      <c r="A59" s="42" t="s">
        <v>33</v>
      </c>
      <c r="B59" s="43"/>
      <c r="C59" s="43"/>
      <c r="D59" s="43"/>
      <c r="E59" s="43"/>
      <c r="F59" s="44"/>
      <c r="G59" s="51" t="s">
        <v>100</v>
      </c>
      <c r="H59" s="53"/>
      <c r="I59" s="19">
        <v>53643</v>
      </c>
      <c r="J59" s="7"/>
    </row>
    <row r="60" spans="1:10">
      <c r="A60" s="42" t="s">
        <v>37</v>
      </c>
      <c r="B60" s="43"/>
      <c r="C60" s="43"/>
      <c r="D60" s="43"/>
      <c r="E60" s="43"/>
      <c r="F60" s="44"/>
      <c r="G60" s="51" t="s">
        <v>100</v>
      </c>
      <c r="H60" s="53"/>
      <c r="I60" s="19">
        <v>96.48</v>
      </c>
      <c r="J60" s="7"/>
    </row>
    <row r="61" spans="1:10" ht="27.75" customHeight="1">
      <c r="A61" s="42" t="s">
        <v>38</v>
      </c>
      <c r="B61" s="43"/>
      <c r="C61" s="43"/>
      <c r="D61" s="43"/>
      <c r="E61" s="43"/>
      <c r="F61" s="44"/>
      <c r="G61" s="51" t="s">
        <v>100</v>
      </c>
      <c r="H61" s="53"/>
      <c r="I61" s="19">
        <v>7477.2</v>
      </c>
      <c r="J61" s="7"/>
    </row>
    <row r="62" spans="1:10" ht="27.75" customHeight="1">
      <c r="A62" s="42" t="s">
        <v>39</v>
      </c>
      <c r="B62" s="43"/>
      <c r="C62" s="43"/>
      <c r="D62" s="43"/>
      <c r="E62" s="43"/>
      <c r="F62" s="44"/>
      <c r="G62" s="51" t="s">
        <v>100</v>
      </c>
      <c r="H62" s="53"/>
      <c r="I62" s="19">
        <v>4148.6000000000004</v>
      </c>
      <c r="J62" s="7"/>
    </row>
    <row r="63" spans="1:10" ht="26.25" customHeight="1">
      <c r="A63" s="42" t="s">
        <v>40</v>
      </c>
      <c r="B63" s="43"/>
      <c r="C63" s="43"/>
      <c r="D63" s="43"/>
      <c r="E63" s="43"/>
      <c r="F63" s="44"/>
      <c r="G63" s="51" t="s">
        <v>100</v>
      </c>
      <c r="H63" s="53"/>
      <c r="I63" s="19">
        <v>23107</v>
      </c>
      <c r="J63" s="7"/>
    </row>
    <row r="64" spans="1:10" ht="26.25" customHeight="1">
      <c r="A64" s="42" t="s">
        <v>41</v>
      </c>
      <c r="B64" s="43"/>
      <c r="C64" s="43"/>
      <c r="D64" s="43"/>
      <c r="E64" s="43"/>
      <c r="F64" s="44"/>
      <c r="G64" s="51" t="s">
        <v>100</v>
      </c>
      <c r="H64" s="53"/>
      <c r="I64" s="19">
        <f>5499.4+771.84</f>
        <v>6271.24</v>
      </c>
      <c r="J64" s="7"/>
    </row>
    <row r="65" spans="1:10">
      <c r="A65" s="45" t="s">
        <v>42</v>
      </c>
      <c r="B65" s="46"/>
      <c r="C65" s="46"/>
      <c r="D65" s="46"/>
      <c r="E65" s="46"/>
      <c r="F65" s="47"/>
      <c r="G65" s="51" t="s">
        <v>100</v>
      </c>
      <c r="H65" s="53"/>
      <c r="I65" s="19">
        <v>34829</v>
      </c>
      <c r="J65" s="7"/>
    </row>
    <row r="66" spans="1:10">
      <c r="A66" s="66" t="s">
        <v>43</v>
      </c>
      <c r="B66" s="67"/>
      <c r="C66" s="67"/>
      <c r="D66" s="67"/>
      <c r="E66" s="67"/>
      <c r="F66" s="68"/>
      <c r="G66" s="51" t="s">
        <v>100</v>
      </c>
      <c r="H66" s="53"/>
      <c r="I66" s="23">
        <v>7380.7</v>
      </c>
      <c r="J66" s="7"/>
    </row>
    <row r="67" spans="1:10">
      <c r="A67" s="42" t="s">
        <v>97</v>
      </c>
      <c r="B67" s="43"/>
      <c r="C67" s="43"/>
      <c r="D67" s="43"/>
      <c r="E67" s="43"/>
      <c r="F67" s="44"/>
      <c r="G67" s="51" t="s">
        <v>100</v>
      </c>
      <c r="H67" s="53"/>
      <c r="I67" s="23">
        <v>2846.2</v>
      </c>
      <c r="J67" s="7"/>
    </row>
    <row r="68" spans="1:10">
      <c r="A68" s="42" t="s">
        <v>99</v>
      </c>
      <c r="B68" s="43"/>
      <c r="C68" s="43"/>
      <c r="D68" s="43"/>
      <c r="E68" s="43"/>
      <c r="F68" s="44"/>
      <c r="G68" s="51" t="s">
        <v>100</v>
      </c>
      <c r="H68" s="53"/>
      <c r="I68" s="23">
        <v>3521.5</v>
      </c>
      <c r="J68" s="7"/>
    </row>
    <row r="69" spans="1:10">
      <c r="A69" s="42" t="s">
        <v>98</v>
      </c>
      <c r="B69" s="43"/>
      <c r="C69" s="43"/>
      <c r="D69" s="43"/>
      <c r="E69" s="43"/>
      <c r="F69" s="44"/>
      <c r="G69" s="51" t="s">
        <v>100</v>
      </c>
      <c r="H69" s="53"/>
      <c r="I69" s="23">
        <v>12494</v>
      </c>
      <c r="J69" s="7"/>
    </row>
    <row r="70" spans="1:10">
      <c r="A70" s="48"/>
      <c r="B70" s="49"/>
      <c r="C70" s="49"/>
      <c r="D70" s="49"/>
      <c r="E70" s="49"/>
      <c r="F70" s="49"/>
      <c r="G70" s="25"/>
      <c r="H70" s="25"/>
      <c r="I70" s="29"/>
      <c r="J70" s="7"/>
    </row>
    <row r="71" spans="1:10">
      <c r="A71" s="27" t="s">
        <v>44</v>
      </c>
      <c r="B71" s="25"/>
      <c r="C71" s="25"/>
      <c r="D71" s="25"/>
      <c r="E71" s="25"/>
      <c r="F71" s="25"/>
      <c r="G71" s="25"/>
      <c r="H71" s="25"/>
      <c r="I71" s="29"/>
      <c r="J71" s="7"/>
    </row>
    <row r="72" spans="1:10">
      <c r="A72" s="54" t="s">
        <v>17</v>
      </c>
      <c r="B72" s="55"/>
      <c r="C72" s="55"/>
      <c r="D72" s="55"/>
      <c r="E72" s="55"/>
      <c r="F72" s="56"/>
      <c r="G72" s="51" t="s">
        <v>82</v>
      </c>
      <c r="H72" s="53"/>
      <c r="I72" s="18" t="s">
        <v>83</v>
      </c>
      <c r="J72" s="7"/>
    </row>
    <row r="73" spans="1:10">
      <c r="A73" s="45" t="s">
        <v>45</v>
      </c>
      <c r="B73" s="46"/>
      <c r="C73" s="46"/>
      <c r="D73" s="46"/>
      <c r="E73" s="46"/>
      <c r="F73" s="47"/>
      <c r="G73" s="51" t="s">
        <v>100</v>
      </c>
      <c r="H73" s="53"/>
      <c r="I73" s="19">
        <v>9354.4</v>
      </c>
      <c r="J73" s="7"/>
    </row>
    <row r="74" spans="1:10">
      <c r="A74" s="27"/>
      <c r="B74" s="25"/>
      <c r="C74" s="25"/>
      <c r="D74" s="25"/>
      <c r="E74" s="25"/>
      <c r="F74" s="25"/>
      <c r="G74" s="25"/>
      <c r="H74" s="25"/>
      <c r="I74" s="29"/>
      <c r="J74" s="7"/>
    </row>
    <row r="75" spans="1:10">
      <c r="A75" s="8" t="s">
        <v>46</v>
      </c>
      <c r="B75" s="8"/>
      <c r="C75" s="8"/>
      <c r="D75" s="8"/>
      <c r="E75" s="8"/>
      <c r="F75" s="8"/>
      <c r="G75" s="8"/>
      <c r="H75" s="8"/>
      <c r="I75" s="14"/>
      <c r="J75" s="7"/>
    </row>
    <row r="76" spans="1:10">
      <c r="A76" s="8"/>
      <c r="B76" s="8"/>
      <c r="C76" s="8"/>
      <c r="D76" s="8"/>
      <c r="E76" s="8"/>
      <c r="F76" s="8"/>
      <c r="G76" s="8"/>
      <c r="H76" s="8"/>
      <c r="I76" s="14"/>
      <c r="J76" s="7"/>
    </row>
    <row r="77" spans="1:10">
      <c r="A77" s="8" t="s">
        <v>84</v>
      </c>
      <c r="B77" s="8"/>
      <c r="C77" s="8"/>
      <c r="D77" s="8"/>
      <c r="E77" s="8"/>
      <c r="F77" s="8"/>
      <c r="G77" s="8"/>
      <c r="H77" s="8"/>
      <c r="I77" s="13">
        <v>0</v>
      </c>
      <c r="J77" s="7"/>
    </row>
    <row r="78" spans="1:10">
      <c r="A78" s="8" t="s">
        <v>85</v>
      </c>
      <c r="B78" s="8"/>
      <c r="C78" s="8"/>
      <c r="D78" s="8"/>
      <c r="E78" s="8"/>
      <c r="F78" s="8"/>
      <c r="G78" s="8"/>
      <c r="H78" s="8"/>
      <c r="I78" s="13">
        <v>0</v>
      </c>
      <c r="J78" s="7"/>
    </row>
    <row r="79" spans="1:10">
      <c r="A79" s="8" t="s">
        <v>86</v>
      </c>
      <c r="B79" s="8"/>
      <c r="C79" s="8"/>
      <c r="D79" s="8"/>
      <c r="E79" s="8"/>
      <c r="F79" s="8"/>
      <c r="G79" s="8"/>
      <c r="H79" s="8"/>
      <c r="I79" s="13">
        <v>0</v>
      </c>
      <c r="J79" s="7"/>
    </row>
    <row r="80" spans="1:10">
      <c r="A80" s="8" t="s">
        <v>87</v>
      </c>
      <c r="B80" s="8"/>
      <c r="C80" s="8"/>
      <c r="D80" s="8"/>
      <c r="E80" s="8"/>
      <c r="F80" s="8"/>
      <c r="G80" s="8"/>
      <c r="H80" s="8"/>
      <c r="I80" s="13">
        <v>0</v>
      </c>
      <c r="J80" s="7"/>
    </row>
    <row r="81" spans="1:10">
      <c r="A81" s="8"/>
      <c r="B81" s="8"/>
      <c r="C81" s="8"/>
      <c r="D81" s="8"/>
      <c r="E81" s="8"/>
      <c r="F81" s="8"/>
      <c r="G81" s="8"/>
      <c r="H81" s="8"/>
      <c r="I81" s="14"/>
      <c r="J81" s="7"/>
    </row>
    <row r="82" spans="1:10">
      <c r="A82" s="8" t="s">
        <v>88</v>
      </c>
      <c r="B82" s="8"/>
      <c r="C82" s="8"/>
      <c r="D82" s="8"/>
      <c r="E82" s="8"/>
      <c r="F82" s="8"/>
      <c r="G82" s="8"/>
      <c r="H82" s="8"/>
      <c r="I82" s="14"/>
      <c r="J82" s="7"/>
    </row>
    <row r="83" spans="1:10">
      <c r="A83" s="8"/>
      <c r="B83" s="8"/>
      <c r="C83" s="8"/>
      <c r="D83" s="8"/>
      <c r="E83" s="8"/>
      <c r="F83" s="8"/>
      <c r="G83" s="8"/>
      <c r="H83" s="8"/>
      <c r="I83" s="14"/>
      <c r="J83" s="7"/>
    </row>
    <row r="84" spans="1:10">
      <c r="A84" s="8" t="s">
        <v>89</v>
      </c>
      <c r="B84" s="8"/>
      <c r="C84" s="8"/>
      <c r="D84" s="8"/>
      <c r="E84" s="8"/>
      <c r="F84" s="8"/>
      <c r="G84" s="8"/>
      <c r="H84" s="8"/>
      <c r="I84" s="13">
        <v>0</v>
      </c>
      <c r="J84" s="7"/>
    </row>
    <row r="85" spans="1:10">
      <c r="A85" s="8" t="s">
        <v>53</v>
      </c>
      <c r="B85" s="8"/>
      <c r="C85" s="8"/>
      <c r="D85" s="8"/>
      <c r="E85" s="8"/>
      <c r="F85" s="8"/>
      <c r="G85" s="8"/>
      <c r="H85" s="8"/>
      <c r="I85" s="13">
        <v>0</v>
      </c>
      <c r="J85" s="7"/>
    </row>
    <row r="86" spans="1:10">
      <c r="A86" s="8" t="s">
        <v>90</v>
      </c>
      <c r="B86" s="8"/>
      <c r="C86" s="8"/>
      <c r="D86" s="8"/>
      <c r="E86" s="8"/>
      <c r="F86" s="8"/>
      <c r="G86" s="8"/>
      <c r="H86" s="8"/>
      <c r="I86" s="13">
        <f>I14</f>
        <v>127174.5</v>
      </c>
      <c r="J86" s="7"/>
    </row>
    <row r="87" spans="1:10">
      <c r="A87" s="8" t="s">
        <v>91</v>
      </c>
      <c r="B87" s="8"/>
      <c r="C87" s="8"/>
      <c r="D87" s="8"/>
      <c r="E87" s="8"/>
      <c r="F87" s="8"/>
      <c r="G87" s="8"/>
      <c r="H87" s="8"/>
      <c r="I87" s="13">
        <v>0</v>
      </c>
      <c r="J87" s="7"/>
    </row>
    <row r="88" spans="1:10">
      <c r="A88" s="8" t="s">
        <v>57</v>
      </c>
      <c r="B88" s="8"/>
      <c r="C88" s="8"/>
      <c r="D88" s="8"/>
      <c r="E88" s="8"/>
      <c r="F88" s="8"/>
      <c r="G88" s="8"/>
      <c r="H88" s="8"/>
      <c r="I88" s="13">
        <v>0</v>
      </c>
      <c r="J88" s="7"/>
    </row>
    <row r="89" spans="1:10">
      <c r="A89" s="8" t="s">
        <v>92</v>
      </c>
      <c r="B89" s="8"/>
      <c r="C89" s="8"/>
      <c r="D89" s="8"/>
      <c r="E89" s="8"/>
      <c r="F89" s="8"/>
      <c r="G89" s="8"/>
      <c r="H89" s="8"/>
      <c r="I89" s="13">
        <f>I36</f>
        <v>157912</v>
      </c>
      <c r="J89" s="7"/>
    </row>
    <row r="90" spans="1:10">
      <c r="A90" s="8"/>
      <c r="B90" s="8"/>
      <c r="C90" s="8"/>
      <c r="D90" s="8"/>
      <c r="E90" s="8"/>
      <c r="F90" s="8"/>
      <c r="G90" s="8"/>
      <c r="H90" s="8"/>
      <c r="I90" s="14"/>
      <c r="J90" s="7"/>
    </row>
    <row r="91" spans="1:10">
      <c r="A91" s="8" t="s">
        <v>58</v>
      </c>
      <c r="B91" s="8"/>
      <c r="C91" s="8"/>
      <c r="D91" s="8"/>
      <c r="E91" s="8"/>
      <c r="F91" s="8"/>
      <c r="G91" s="8"/>
      <c r="H91" s="8"/>
      <c r="I91" s="14"/>
      <c r="J91" s="7"/>
    </row>
    <row r="92" spans="1:10">
      <c r="A92" s="8"/>
      <c r="B92" s="8"/>
      <c r="C92" s="8"/>
      <c r="D92" s="8"/>
      <c r="E92" s="8"/>
      <c r="F92" s="8"/>
      <c r="G92" s="8"/>
      <c r="H92" s="8"/>
      <c r="I92" s="14"/>
      <c r="J92" s="7"/>
    </row>
    <row r="93" spans="1:10">
      <c r="A93" s="1" t="s">
        <v>84</v>
      </c>
      <c r="B93" s="1"/>
      <c r="C93" s="1"/>
      <c r="D93" s="1"/>
      <c r="E93" s="1"/>
      <c r="F93" s="1"/>
      <c r="G93" s="1"/>
      <c r="H93" s="1"/>
      <c r="I93" s="13">
        <v>0</v>
      </c>
    </row>
    <row r="94" spans="1:10">
      <c r="A94" s="1" t="s">
        <v>85</v>
      </c>
      <c r="B94" s="1"/>
      <c r="C94" s="1"/>
      <c r="D94" s="1"/>
      <c r="E94" s="1"/>
      <c r="F94" s="1"/>
      <c r="G94" s="1"/>
      <c r="H94" s="1"/>
      <c r="I94" s="13">
        <v>0</v>
      </c>
    </row>
    <row r="95" spans="1:10">
      <c r="A95" s="1" t="s">
        <v>86</v>
      </c>
      <c r="B95" s="1"/>
      <c r="C95" s="1"/>
      <c r="D95" s="1"/>
      <c r="E95" s="1"/>
      <c r="F95" s="1"/>
      <c r="G95" s="1"/>
      <c r="H95" s="1"/>
      <c r="I95" s="13">
        <v>0</v>
      </c>
    </row>
    <row r="96" spans="1:10">
      <c r="A96" s="1" t="s">
        <v>87</v>
      </c>
      <c r="B96" s="1"/>
      <c r="C96" s="1"/>
      <c r="D96" s="1"/>
      <c r="E96" s="1"/>
      <c r="F96" s="1"/>
      <c r="G96" s="1"/>
      <c r="H96" s="1"/>
      <c r="I96" s="13">
        <v>0</v>
      </c>
    </row>
    <row r="97" spans="1:9">
      <c r="A97" s="1"/>
      <c r="B97" s="1"/>
      <c r="C97" s="1"/>
      <c r="D97" s="1"/>
      <c r="E97" s="1"/>
      <c r="F97" s="1"/>
      <c r="G97" s="1"/>
      <c r="H97" s="1"/>
      <c r="I97" s="14"/>
    </row>
    <row r="98" spans="1:9">
      <c r="A98" s="1" t="s">
        <v>93</v>
      </c>
      <c r="B98" s="1"/>
      <c r="C98" s="1"/>
      <c r="D98" s="1"/>
      <c r="E98" s="1"/>
      <c r="F98" s="1"/>
      <c r="G98" s="1"/>
      <c r="H98" s="1"/>
      <c r="I98" s="13">
        <v>0</v>
      </c>
    </row>
    <row r="99" spans="1:9">
      <c r="A99" s="1" t="s">
        <v>94</v>
      </c>
      <c r="B99" s="1"/>
      <c r="C99" s="1"/>
      <c r="D99" s="1"/>
      <c r="E99" s="1"/>
      <c r="F99" s="1"/>
      <c r="G99" s="1"/>
      <c r="H99" s="1"/>
      <c r="I99" s="13">
        <v>0</v>
      </c>
    </row>
    <row r="100" spans="1:9">
      <c r="A100" s="1" t="s">
        <v>95</v>
      </c>
      <c r="B100" s="1"/>
      <c r="C100" s="1"/>
      <c r="D100" s="1"/>
      <c r="E100" s="1"/>
      <c r="F100" s="1"/>
      <c r="G100" s="1"/>
      <c r="H100" s="1"/>
      <c r="I100" s="13">
        <v>3</v>
      </c>
    </row>
    <row r="101" spans="1:9">
      <c r="A101" s="1" t="s">
        <v>60</v>
      </c>
      <c r="B101" s="1"/>
      <c r="C101" s="1"/>
      <c r="D101" s="1"/>
      <c r="E101" s="1"/>
      <c r="F101" s="1"/>
      <c r="G101" s="1"/>
      <c r="H101" s="1"/>
      <c r="I101" s="13">
        <v>61529.79</v>
      </c>
    </row>
    <row r="102" spans="1:9">
      <c r="I102" s="7"/>
    </row>
  </sheetData>
  <mergeCells count="63">
    <mergeCell ref="A73:F73"/>
    <mergeCell ref="G73:H73"/>
    <mergeCell ref="A63:F63"/>
    <mergeCell ref="G63:H63"/>
    <mergeCell ref="A64:F64"/>
    <mergeCell ref="G64:H64"/>
    <mergeCell ref="A65:F65"/>
    <mergeCell ref="G65:H65"/>
    <mergeCell ref="A66:F66"/>
    <mergeCell ref="G66:H66"/>
    <mergeCell ref="A70:F70"/>
    <mergeCell ref="A72:F72"/>
    <mergeCell ref="G72:H72"/>
    <mergeCell ref="G67:H67"/>
    <mergeCell ref="A67:F67"/>
    <mergeCell ref="A68:F68"/>
    <mergeCell ref="A59:F59"/>
    <mergeCell ref="G59:H59"/>
    <mergeCell ref="A60:F60"/>
    <mergeCell ref="G60:H60"/>
    <mergeCell ref="A61:F61"/>
    <mergeCell ref="G61:H61"/>
    <mergeCell ref="A69:F69"/>
    <mergeCell ref="G68:H68"/>
    <mergeCell ref="G69:H69"/>
    <mergeCell ref="A62:F62"/>
    <mergeCell ref="G62:H62"/>
    <mergeCell ref="A56:F56"/>
    <mergeCell ref="G56:H56"/>
    <mergeCell ref="A57:F57"/>
    <mergeCell ref="G57:H57"/>
    <mergeCell ref="A58:F58"/>
    <mergeCell ref="G58:H58"/>
    <mergeCell ref="A51:F51"/>
    <mergeCell ref="G51:H51"/>
    <mergeCell ref="A52:F52"/>
    <mergeCell ref="G52:H52"/>
    <mergeCell ref="A53:F53"/>
    <mergeCell ref="G53:H53"/>
    <mergeCell ref="G48:H48"/>
    <mergeCell ref="A49:F49"/>
    <mergeCell ref="G49:H49"/>
    <mergeCell ref="A50:F50"/>
    <mergeCell ref="G50:H50"/>
    <mergeCell ref="A48:F48"/>
    <mergeCell ref="A1:I1"/>
    <mergeCell ref="A2:I2"/>
    <mergeCell ref="A3:I3"/>
    <mergeCell ref="B5:C5"/>
    <mergeCell ref="A38:I39"/>
    <mergeCell ref="A28:C28"/>
    <mergeCell ref="A42:F42"/>
    <mergeCell ref="G42:H42"/>
    <mergeCell ref="A43:F43"/>
    <mergeCell ref="G43:H43"/>
    <mergeCell ref="A44:F44"/>
    <mergeCell ref="G44:H44"/>
    <mergeCell ref="A45:F45"/>
    <mergeCell ref="G45:H45"/>
    <mergeCell ref="A46:F46"/>
    <mergeCell ref="G46:H46"/>
    <mergeCell ref="A47:F47"/>
    <mergeCell ref="G47:H47"/>
  </mergeCells>
  <pageMargins left="0.70866141732283472" right="0.70866141732283472" top="0.74803149606299213" bottom="0.74803149606299213" header="0.31496062992125984" footer="0.31496062992125984"/>
  <pageSetup paperSize="9" scale="95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37"/>
  <sheetViews>
    <sheetView topLeftCell="A31" zoomScale="70" zoomScaleNormal="70" workbookViewId="0">
      <selection activeCell="I56" sqref="I56"/>
    </sheetView>
  </sheetViews>
  <sheetFormatPr defaultRowHeight="15"/>
  <cols>
    <col min="9" max="9" width="11.28515625" customWidth="1"/>
  </cols>
  <sheetData>
    <row r="1" spans="1:9">
      <c r="A1" s="57" t="s">
        <v>0</v>
      </c>
      <c r="B1" s="57"/>
      <c r="C1" s="57"/>
      <c r="D1" s="57"/>
      <c r="E1" s="57"/>
      <c r="F1" s="57"/>
      <c r="G1" s="57"/>
      <c r="H1" s="57"/>
      <c r="I1" s="57"/>
    </row>
    <row r="2" spans="1:9">
      <c r="A2" s="57" t="s">
        <v>1</v>
      </c>
      <c r="B2" s="57"/>
      <c r="C2" s="57"/>
      <c r="D2" s="57"/>
      <c r="E2" s="57"/>
      <c r="F2" s="57"/>
      <c r="G2" s="57"/>
      <c r="H2" s="57"/>
      <c r="I2" s="57"/>
    </row>
    <row r="3" spans="1:9">
      <c r="A3" s="57" t="s">
        <v>104</v>
      </c>
      <c r="B3" s="57"/>
      <c r="C3" s="57"/>
      <c r="D3" s="57"/>
      <c r="E3" s="57"/>
      <c r="F3" s="57"/>
      <c r="G3" s="57"/>
      <c r="H3" s="57"/>
      <c r="I3" s="57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 t="s">
        <v>2</v>
      </c>
      <c r="B5" s="57" t="s">
        <v>69</v>
      </c>
      <c r="C5" s="57"/>
      <c r="D5" s="6" t="s">
        <v>70</v>
      </c>
      <c r="E5" s="2">
        <v>8</v>
      </c>
      <c r="F5" s="1"/>
      <c r="G5" s="1"/>
      <c r="H5" s="1"/>
      <c r="I5" s="1"/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7" spans="1:9" ht="15.75" thickBot="1">
      <c r="A7" s="3" t="s">
        <v>5</v>
      </c>
      <c r="B7" s="3"/>
      <c r="C7" s="3"/>
      <c r="D7" s="3"/>
      <c r="E7" s="3"/>
      <c r="F7" s="3"/>
      <c r="G7" s="3"/>
      <c r="H7" s="3"/>
      <c r="I7" s="3"/>
    </row>
    <row r="8" spans="1:9" ht="15.75" thickBot="1">
      <c r="A8" s="3" t="s">
        <v>71</v>
      </c>
      <c r="B8" s="3"/>
      <c r="C8" s="3"/>
      <c r="D8" s="3"/>
      <c r="E8" s="3"/>
      <c r="F8" s="3"/>
      <c r="G8" s="3"/>
      <c r="H8" s="3"/>
      <c r="I8" s="3"/>
    </row>
    <row r="9" spans="1:9">
      <c r="A9" s="1"/>
      <c r="B9" s="1"/>
      <c r="C9" s="1"/>
      <c r="D9" s="1"/>
      <c r="E9" s="1"/>
      <c r="F9" s="1"/>
      <c r="G9" s="1"/>
      <c r="H9" s="1"/>
      <c r="I9" s="1"/>
    </row>
    <row r="10" spans="1:9">
      <c r="A10" s="8" t="s">
        <v>7</v>
      </c>
      <c r="B10" s="8"/>
      <c r="C10" s="8"/>
      <c r="D10" s="8"/>
      <c r="E10" s="8"/>
      <c r="F10" s="8"/>
      <c r="G10" s="8" t="s">
        <v>72</v>
      </c>
      <c r="H10" s="16"/>
      <c r="I10" s="13">
        <v>0</v>
      </c>
    </row>
    <row r="11" spans="1:9">
      <c r="A11" s="8"/>
      <c r="B11" s="8"/>
      <c r="C11" s="8"/>
      <c r="D11" s="8"/>
      <c r="E11" s="8"/>
      <c r="F11" s="8"/>
      <c r="G11" s="8"/>
      <c r="H11" s="8"/>
      <c r="I11" s="13"/>
    </row>
    <row r="12" spans="1:9">
      <c r="A12" s="8" t="s">
        <v>73</v>
      </c>
      <c r="B12" s="8"/>
      <c r="C12" s="8"/>
      <c r="D12" s="8"/>
      <c r="E12" s="8"/>
      <c r="F12" s="8"/>
      <c r="G12" s="8"/>
      <c r="H12" s="8"/>
      <c r="I12" s="13">
        <v>0</v>
      </c>
    </row>
    <row r="13" spans="1:9">
      <c r="A13" s="8"/>
      <c r="B13" s="8"/>
      <c r="C13" s="8"/>
      <c r="D13" s="8"/>
      <c r="E13" s="8"/>
      <c r="F13" s="8"/>
      <c r="G13" s="8"/>
      <c r="H13" s="8"/>
      <c r="I13" s="13"/>
    </row>
    <row r="14" spans="1:9">
      <c r="A14" s="8" t="s">
        <v>74</v>
      </c>
      <c r="B14" s="8"/>
      <c r="C14" s="8"/>
      <c r="D14" s="8"/>
      <c r="E14" s="8"/>
      <c r="F14" s="8"/>
      <c r="G14" s="8"/>
      <c r="H14" s="8"/>
      <c r="I14" s="13">
        <v>86102.29</v>
      </c>
    </row>
    <row r="15" spans="1:9">
      <c r="A15" s="8"/>
      <c r="B15" s="8"/>
      <c r="C15" s="8"/>
      <c r="D15" s="8"/>
      <c r="E15" s="8"/>
      <c r="F15" s="8"/>
      <c r="G15" s="34" t="s">
        <v>115</v>
      </c>
      <c r="H15" s="34"/>
      <c r="I15" s="35">
        <f>I16+I28</f>
        <v>452031</v>
      </c>
    </row>
    <row r="16" spans="1:9">
      <c r="A16" s="8" t="s">
        <v>8</v>
      </c>
      <c r="B16" s="8"/>
      <c r="C16" s="8"/>
      <c r="D16" s="8"/>
      <c r="E16" s="8"/>
      <c r="F16" s="8"/>
      <c r="G16" s="8"/>
      <c r="H16" s="8"/>
      <c r="I16" s="13">
        <v>405919</v>
      </c>
    </row>
    <row r="17" spans="1:9">
      <c r="A17" s="8"/>
      <c r="B17" s="8"/>
      <c r="C17" s="8"/>
      <c r="D17" s="8"/>
      <c r="E17" s="8"/>
      <c r="F17" s="8"/>
      <c r="G17" s="8"/>
      <c r="H17" s="8"/>
      <c r="I17" s="14"/>
    </row>
    <row r="18" spans="1:9">
      <c r="A18" s="17" t="s">
        <v>9</v>
      </c>
      <c r="B18" s="8" t="s">
        <v>75</v>
      </c>
      <c r="C18" s="8"/>
      <c r="D18" s="8"/>
      <c r="E18" s="8"/>
      <c r="F18" s="8"/>
      <c r="G18" s="8"/>
      <c r="H18" s="8"/>
      <c r="I18" s="13">
        <v>178013.28</v>
      </c>
    </row>
    <row r="19" spans="1:9">
      <c r="A19" s="17" t="s">
        <v>9</v>
      </c>
      <c r="B19" s="8" t="s">
        <v>34</v>
      </c>
      <c r="C19" s="8"/>
      <c r="D19" s="8"/>
      <c r="E19" s="8"/>
      <c r="F19" s="8"/>
      <c r="G19" s="8"/>
      <c r="H19" s="8"/>
      <c r="I19" s="13">
        <v>222275.76</v>
      </c>
    </row>
    <row r="20" spans="1:9">
      <c r="A20" s="17" t="s">
        <v>9</v>
      </c>
      <c r="B20" s="8" t="s">
        <v>76</v>
      </c>
      <c r="C20" s="8"/>
      <c r="D20" s="8"/>
      <c r="E20" s="8"/>
      <c r="F20" s="8"/>
      <c r="G20" s="8"/>
      <c r="H20" s="8"/>
      <c r="I20" s="13">
        <v>5355.7</v>
      </c>
    </row>
    <row r="21" spans="1:9">
      <c r="A21" s="8"/>
      <c r="B21" s="8"/>
      <c r="C21" s="8"/>
      <c r="D21" s="8"/>
      <c r="E21" s="8"/>
      <c r="F21" s="8"/>
      <c r="G21" s="34" t="s">
        <v>109</v>
      </c>
      <c r="H21" s="34"/>
      <c r="I21" s="35">
        <f>I24+I28</f>
        <v>449334</v>
      </c>
    </row>
    <row r="22" spans="1:9">
      <c r="A22" s="8" t="s">
        <v>77</v>
      </c>
      <c r="B22" s="8"/>
      <c r="C22" s="8"/>
      <c r="D22" s="8"/>
      <c r="E22" s="8"/>
      <c r="F22" s="8"/>
      <c r="G22" s="8"/>
      <c r="H22" s="8"/>
      <c r="I22" s="13">
        <v>403222</v>
      </c>
    </row>
    <row r="23" spans="1:9">
      <c r="A23" s="8"/>
      <c r="B23" s="8"/>
      <c r="C23" s="8"/>
      <c r="D23" s="8"/>
      <c r="E23" s="8"/>
      <c r="F23" s="8"/>
      <c r="G23" s="8"/>
      <c r="H23" s="8"/>
      <c r="I23" s="14"/>
    </row>
    <row r="24" spans="1:9">
      <c r="A24" s="17" t="s">
        <v>9</v>
      </c>
      <c r="B24" s="8" t="s">
        <v>78</v>
      </c>
      <c r="C24" s="8"/>
      <c r="D24" s="8"/>
      <c r="E24" s="8"/>
      <c r="F24" s="8"/>
      <c r="G24" s="8"/>
      <c r="H24" s="8"/>
      <c r="I24" s="13">
        <v>403222</v>
      </c>
    </row>
    <row r="25" spans="1:9">
      <c r="A25" s="17" t="s">
        <v>9</v>
      </c>
      <c r="B25" s="8" t="s">
        <v>79</v>
      </c>
      <c r="C25" s="8"/>
      <c r="D25" s="8"/>
      <c r="E25" s="8"/>
      <c r="F25" s="8"/>
      <c r="G25" s="8"/>
      <c r="H25" s="8"/>
      <c r="I25" s="13">
        <v>0</v>
      </c>
    </row>
    <row r="26" spans="1:9">
      <c r="A26" s="17" t="s">
        <v>9</v>
      </c>
      <c r="B26" s="8" t="s">
        <v>80</v>
      </c>
      <c r="C26" s="8"/>
      <c r="D26" s="8"/>
      <c r="E26" s="8"/>
      <c r="F26" s="8"/>
      <c r="G26" s="8"/>
      <c r="H26" s="8"/>
      <c r="I26" s="13">
        <v>0</v>
      </c>
    </row>
    <row r="27" spans="1:9">
      <c r="A27" s="8"/>
      <c r="B27" s="8"/>
      <c r="C27" s="8"/>
      <c r="D27" s="8"/>
      <c r="E27" s="8"/>
      <c r="F27" s="8"/>
      <c r="G27" s="8"/>
      <c r="H27" s="8"/>
      <c r="I27" s="14"/>
    </row>
    <row r="28" spans="1:9">
      <c r="A28" s="64" t="s">
        <v>107</v>
      </c>
      <c r="B28" s="65"/>
      <c r="C28" s="65"/>
      <c r="D28" s="8" t="s">
        <v>108</v>
      </c>
      <c r="E28" s="8"/>
      <c r="F28" s="8"/>
      <c r="G28" s="8"/>
      <c r="H28" s="8"/>
      <c r="I28" s="16">
        <v>46112</v>
      </c>
    </row>
    <row r="29" spans="1:9">
      <c r="A29" s="8"/>
      <c r="B29" s="8"/>
      <c r="C29" s="8"/>
      <c r="D29" s="8"/>
      <c r="E29" s="8"/>
      <c r="F29" s="8"/>
      <c r="G29" s="8"/>
      <c r="H29" s="8"/>
      <c r="I29" s="14"/>
    </row>
    <row r="30" spans="1:9">
      <c r="A30" s="8" t="s">
        <v>81</v>
      </c>
      <c r="B30" s="8"/>
      <c r="C30" s="8"/>
      <c r="D30" s="8"/>
      <c r="E30" s="8"/>
      <c r="F30" s="8"/>
      <c r="G30" s="8"/>
      <c r="H30" s="8"/>
      <c r="I30" s="13">
        <v>0</v>
      </c>
    </row>
    <row r="31" spans="1:9">
      <c r="A31" s="8"/>
      <c r="B31" s="8"/>
      <c r="C31" s="8"/>
      <c r="D31" s="8"/>
      <c r="E31" s="8"/>
      <c r="F31" s="8"/>
      <c r="G31" s="8"/>
      <c r="H31" s="8"/>
      <c r="I31" s="14"/>
    </row>
    <row r="32" spans="1:9">
      <c r="A32" s="8" t="s">
        <v>11</v>
      </c>
      <c r="B32" s="8"/>
      <c r="C32" s="8"/>
      <c r="D32" s="8"/>
      <c r="E32" s="8"/>
      <c r="F32" s="8"/>
      <c r="G32" s="8"/>
      <c r="H32" s="8"/>
      <c r="I32" s="13">
        <v>0</v>
      </c>
    </row>
    <row r="33" spans="1:9">
      <c r="A33" s="8"/>
      <c r="B33" s="8"/>
      <c r="C33" s="8"/>
      <c r="D33" s="8"/>
      <c r="E33" s="8"/>
      <c r="F33" s="8"/>
      <c r="G33" s="8"/>
      <c r="H33" s="8"/>
      <c r="I33" s="13"/>
    </row>
    <row r="34" spans="1:9">
      <c r="A34" s="8" t="s">
        <v>12</v>
      </c>
      <c r="B34" s="8"/>
      <c r="C34" s="8"/>
      <c r="D34" s="8"/>
      <c r="E34" s="8"/>
      <c r="F34" s="8"/>
      <c r="G34" s="8"/>
      <c r="H34" s="8"/>
      <c r="I34" s="13">
        <v>0</v>
      </c>
    </row>
    <row r="35" spans="1:9">
      <c r="A35" s="8"/>
      <c r="B35" s="8"/>
      <c r="C35" s="8"/>
      <c r="D35" s="8"/>
      <c r="E35" s="8"/>
      <c r="F35" s="8"/>
      <c r="G35" s="8"/>
      <c r="H35" s="8"/>
      <c r="I35" s="13"/>
    </row>
    <row r="36" spans="1:9">
      <c r="A36" s="8" t="s">
        <v>13</v>
      </c>
      <c r="B36" s="8"/>
      <c r="C36" s="8"/>
      <c r="D36" s="8"/>
      <c r="E36" s="8"/>
      <c r="F36" s="8"/>
      <c r="G36" s="8"/>
      <c r="H36" s="8"/>
      <c r="I36" s="13">
        <v>88798.8</v>
      </c>
    </row>
    <row r="37" spans="1:9">
      <c r="A37" s="8"/>
      <c r="B37" s="8"/>
      <c r="C37" s="8"/>
      <c r="D37" s="8"/>
      <c r="E37" s="8"/>
      <c r="F37" s="8"/>
      <c r="G37" s="8"/>
      <c r="H37" s="8"/>
      <c r="I37" s="8"/>
    </row>
    <row r="38" spans="1:9">
      <c r="A38" s="58" t="s">
        <v>16</v>
      </c>
      <c r="B38" s="59"/>
      <c r="C38" s="59"/>
      <c r="D38" s="59"/>
      <c r="E38" s="59"/>
      <c r="F38" s="59"/>
      <c r="G38" s="59"/>
      <c r="H38" s="59"/>
      <c r="I38" s="60"/>
    </row>
    <row r="39" spans="1:9">
      <c r="A39" s="61"/>
      <c r="B39" s="62"/>
      <c r="C39" s="62"/>
      <c r="D39" s="62"/>
      <c r="E39" s="62"/>
      <c r="F39" s="62"/>
      <c r="G39" s="62"/>
      <c r="H39" s="62"/>
      <c r="I39" s="63"/>
    </row>
    <row r="40" spans="1:9">
      <c r="A40" s="8"/>
      <c r="B40" s="8"/>
      <c r="C40" s="8"/>
      <c r="D40" s="8"/>
      <c r="E40" s="8"/>
      <c r="F40" s="8"/>
      <c r="G40" s="34" t="s">
        <v>125</v>
      </c>
      <c r="H40" s="34"/>
      <c r="I40" s="36">
        <f>I41+I55+I73</f>
        <v>458661.29</v>
      </c>
    </row>
    <row r="41" spans="1:9">
      <c r="A41" s="8" t="s">
        <v>15</v>
      </c>
      <c r="B41" s="8"/>
      <c r="C41" s="8"/>
      <c r="D41" s="8"/>
      <c r="E41" s="8"/>
      <c r="F41" s="8"/>
      <c r="G41" s="8"/>
      <c r="H41" s="8"/>
      <c r="I41" s="13">
        <f>SUM(I43:I53)</f>
        <v>222276</v>
      </c>
    </row>
    <row r="42" spans="1:9">
      <c r="A42" s="54" t="s">
        <v>17</v>
      </c>
      <c r="B42" s="55"/>
      <c r="C42" s="55"/>
      <c r="D42" s="55"/>
      <c r="E42" s="55"/>
      <c r="F42" s="56"/>
      <c r="G42" s="51" t="s">
        <v>82</v>
      </c>
      <c r="H42" s="52"/>
      <c r="I42" s="18" t="s">
        <v>83</v>
      </c>
    </row>
    <row r="43" spans="1:9">
      <c r="A43" s="48" t="s">
        <v>20</v>
      </c>
      <c r="B43" s="49"/>
      <c r="C43" s="49"/>
      <c r="D43" s="49"/>
      <c r="E43" s="49"/>
      <c r="F43" s="50"/>
      <c r="G43" s="51" t="s">
        <v>100</v>
      </c>
      <c r="H43" s="53"/>
      <c r="I43" s="19">
        <f>9477+10673</f>
        <v>20150</v>
      </c>
    </row>
    <row r="44" spans="1:9">
      <c r="A44" s="48" t="s">
        <v>21</v>
      </c>
      <c r="B44" s="49"/>
      <c r="C44" s="49"/>
      <c r="D44" s="49"/>
      <c r="E44" s="49"/>
      <c r="F44" s="50"/>
      <c r="G44" s="51" t="s">
        <v>100</v>
      </c>
      <c r="H44" s="53"/>
      <c r="I44" s="19">
        <v>1416</v>
      </c>
    </row>
    <row r="45" spans="1:9">
      <c r="A45" s="48" t="s">
        <v>22</v>
      </c>
      <c r="B45" s="49"/>
      <c r="C45" s="49"/>
      <c r="D45" s="49"/>
      <c r="E45" s="49"/>
      <c r="F45" s="50"/>
      <c r="G45" s="51" t="s">
        <v>100</v>
      </c>
      <c r="H45" s="53"/>
      <c r="I45" s="19"/>
    </row>
    <row r="46" spans="1:9">
      <c r="A46" s="48" t="s">
        <v>23</v>
      </c>
      <c r="B46" s="49"/>
      <c r="C46" s="49"/>
      <c r="D46" s="49"/>
      <c r="E46" s="49"/>
      <c r="F46" s="50"/>
      <c r="G46" s="51" t="s">
        <v>100</v>
      </c>
      <c r="H46" s="53"/>
      <c r="I46" s="19"/>
    </row>
    <row r="47" spans="1:9">
      <c r="A47" s="48" t="s">
        <v>26</v>
      </c>
      <c r="B47" s="49"/>
      <c r="C47" s="49"/>
      <c r="D47" s="49"/>
      <c r="E47" s="49"/>
      <c r="F47" s="50"/>
      <c r="G47" s="51" t="s">
        <v>100</v>
      </c>
      <c r="H47" s="53"/>
      <c r="I47" s="19"/>
    </row>
    <row r="48" spans="1:9">
      <c r="A48" s="48" t="s">
        <v>24</v>
      </c>
      <c r="B48" s="49"/>
      <c r="C48" s="49"/>
      <c r="D48" s="49"/>
      <c r="E48" s="49"/>
      <c r="F48" s="50"/>
      <c r="G48" s="51" t="s">
        <v>100</v>
      </c>
      <c r="H48" s="53"/>
      <c r="I48" s="19"/>
    </row>
    <row r="49" spans="1:9">
      <c r="A49" s="48" t="s">
        <v>25</v>
      </c>
      <c r="B49" s="49"/>
      <c r="C49" s="49"/>
      <c r="D49" s="49"/>
      <c r="E49" s="49"/>
      <c r="F49" s="50"/>
      <c r="G49" s="51" t="s">
        <v>100</v>
      </c>
      <c r="H49" s="53"/>
      <c r="I49" s="19">
        <f>222276-I43-I44-I51-I52-I53</f>
        <v>165453.5</v>
      </c>
    </row>
    <row r="50" spans="1:9">
      <c r="A50" s="48" t="s">
        <v>27</v>
      </c>
      <c r="B50" s="49"/>
      <c r="C50" s="49"/>
      <c r="D50" s="49"/>
      <c r="E50" s="49"/>
      <c r="F50" s="50"/>
      <c r="G50" s="51" t="s">
        <v>100</v>
      </c>
      <c r="H50" s="53"/>
      <c r="I50" s="19"/>
    </row>
    <row r="51" spans="1:9">
      <c r="A51" s="48" t="s">
        <v>28</v>
      </c>
      <c r="B51" s="49"/>
      <c r="C51" s="49"/>
      <c r="D51" s="49"/>
      <c r="E51" s="49"/>
      <c r="F51" s="50"/>
      <c r="G51" s="51" t="s">
        <v>100</v>
      </c>
      <c r="H51" s="53"/>
      <c r="I51" s="19">
        <v>840</v>
      </c>
    </row>
    <row r="52" spans="1:9">
      <c r="A52" s="48" t="s">
        <v>29</v>
      </c>
      <c r="B52" s="49"/>
      <c r="C52" s="49"/>
      <c r="D52" s="49"/>
      <c r="E52" s="49"/>
      <c r="F52" s="50"/>
      <c r="G52" s="51" t="s">
        <v>100</v>
      </c>
      <c r="H52" s="53"/>
      <c r="I52" s="19">
        <f>5100+13887.5</f>
        <v>18987.5</v>
      </c>
    </row>
    <row r="53" spans="1:9">
      <c r="A53" s="48" t="s">
        <v>30</v>
      </c>
      <c r="B53" s="49"/>
      <c r="C53" s="49"/>
      <c r="D53" s="49"/>
      <c r="E53" s="49"/>
      <c r="F53" s="50"/>
      <c r="G53" s="51" t="s">
        <v>100</v>
      </c>
      <c r="H53" s="53"/>
      <c r="I53" s="19">
        <v>15429</v>
      </c>
    </row>
    <row r="54" spans="1:9">
      <c r="A54" s="20"/>
      <c r="B54" s="20"/>
      <c r="C54" s="20"/>
      <c r="D54" s="20"/>
      <c r="E54" s="20"/>
      <c r="F54" s="20"/>
      <c r="G54" s="30"/>
      <c r="H54" s="30"/>
      <c r="I54" s="21"/>
    </row>
    <row r="55" spans="1:9">
      <c r="A55" s="8" t="s">
        <v>59</v>
      </c>
      <c r="B55" s="8"/>
      <c r="C55" s="8"/>
      <c r="D55" s="8"/>
      <c r="E55" s="8"/>
      <c r="F55" s="8"/>
      <c r="G55" s="8"/>
      <c r="H55" s="8"/>
      <c r="I55" s="13">
        <f>SUM(I57:I69)+64500</f>
        <v>227035.59</v>
      </c>
    </row>
    <row r="56" spans="1:9">
      <c r="A56" s="54" t="s">
        <v>17</v>
      </c>
      <c r="B56" s="55"/>
      <c r="C56" s="55"/>
      <c r="D56" s="55"/>
      <c r="E56" s="55"/>
      <c r="F56" s="56"/>
      <c r="G56" s="51" t="s">
        <v>82</v>
      </c>
      <c r="H56" s="52"/>
      <c r="I56" s="18" t="s">
        <v>83</v>
      </c>
    </row>
    <row r="57" spans="1:9">
      <c r="A57" s="45" t="s">
        <v>31</v>
      </c>
      <c r="B57" s="46"/>
      <c r="C57" s="46"/>
      <c r="D57" s="46"/>
      <c r="E57" s="46"/>
      <c r="F57" s="47"/>
      <c r="G57" s="51" t="s">
        <v>100</v>
      </c>
      <c r="H57" s="53"/>
      <c r="I57" s="19">
        <v>2651.9</v>
      </c>
    </row>
    <row r="58" spans="1:9">
      <c r="A58" s="45" t="s">
        <v>32</v>
      </c>
      <c r="B58" s="46"/>
      <c r="C58" s="46"/>
      <c r="D58" s="46"/>
      <c r="E58" s="46"/>
      <c r="F58" s="47"/>
      <c r="G58" s="51" t="s">
        <v>100</v>
      </c>
      <c r="H58" s="53"/>
      <c r="I58" s="19">
        <v>4146.6000000000004</v>
      </c>
    </row>
    <row r="59" spans="1:9" ht="28.5" customHeight="1">
      <c r="A59" s="42" t="s">
        <v>33</v>
      </c>
      <c r="B59" s="43"/>
      <c r="C59" s="43"/>
      <c r="D59" s="43"/>
      <c r="E59" s="43"/>
      <c r="F59" s="44"/>
      <c r="G59" s="51" t="s">
        <v>100</v>
      </c>
      <c r="H59" s="53"/>
      <c r="I59" s="19">
        <v>53616</v>
      </c>
    </row>
    <row r="60" spans="1:9">
      <c r="A60" s="42" t="s">
        <v>37</v>
      </c>
      <c r="B60" s="43"/>
      <c r="C60" s="43"/>
      <c r="D60" s="43"/>
      <c r="E60" s="43"/>
      <c r="F60" s="44"/>
      <c r="G60" s="51" t="s">
        <v>100</v>
      </c>
      <c r="H60" s="53"/>
      <c r="I60" s="19">
        <v>96.43</v>
      </c>
    </row>
    <row r="61" spans="1:9" ht="30" customHeight="1">
      <c r="A61" s="42" t="s">
        <v>38</v>
      </c>
      <c r="B61" s="43"/>
      <c r="C61" s="43"/>
      <c r="D61" s="43"/>
      <c r="E61" s="43"/>
      <c r="F61" s="44"/>
      <c r="G61" s="51" t="s">
        <v>100</v>
      </c>
      <c r="H61" s="53"/>
      <c r="I61" s="19">
        <v>7473.5</v>
      </c>
    </row>
    <row r="62" spans="1:9" ht="26.25" customHeight="1">
      <c r="A62" s="42" t="s">
        <v>39</v>
      </c>
      <c r="B62" s="43"/>
      <c r="C62" s="43"/>
      <c r="D62" s="43"/>
      <c r="E62" s="43"/>
      <c r="F62" s="44"/>
      <c r="G62" s="51" t="s">
        <v>100</v>
      </c>
      <c r="H62" s="53"/>
      <c r="I62" s="19">
        <v>4146.6000000000004</v>
      </c>
    </row>
    <row r="63" spans="1:9" ht="30.75" customHeight="1">
      <c r="A63" s="42" t="s">
        <v>40</v>
      </c>
      <c r="B63" s="43"/>
      <c r="C63" s="43"/>
      <c r="D63" s="43"/>
      <c r="E63" s="43"/>
      <c r="F63" s="44"/>
      <c r="G63" s="51" t="s">
        <v>100</v>
      </c>
      <c r="H63" s="53"/>
      <c r="I63" s="19">
        <v>23095</v>
      </c>
    </row>
    <row r="64" spans="1:9" ht="29.25" customHeight="1">
      <c r="A64" s="42" t="s">
        <v>41</v>
      </c>
      <c r="B64" s="43"/>
      <c r="C64" s="43"/>
      <c r="D64" s="43"/>
      <c r="E64" s="43"/>
      <c r="F64" s="44"/>
      <c r="G64" s="51" t="s">
        <v>100</v>
      </c>
      <c r="H64" s="53"/>
      <c r="I64" s="19">
        <f>5496.6+771.46</f>
        <v>6268.06</v>
      </c>
    </row>
    <row r="65" spans="1:9">
      <c r="A65" s="45" t="s">
        <v>42</v>
      </c>
      <c r="B65" s="46"/>
      <c r="C65" s="46"/>
      <c r="D65" s="46"/>
      <c r="E65" s="46"/>
      <c r="F65" s="47"/>
      <c r="G65" s="51" t="s">
        <v>100</v>
      </c>
      <c r="H65" s="53"/>
      <c r="I65" s="19">
        <v>34812</v>
      </c>
    </row>
    <row r="66" spans="1:9">
      <c r="A66" s="66" t="s">
        <v>43</v>
      </c>
      <c r="B66" s="67"/>
      <c r="C66" s="67"/>
      <c r="D66" s="67"/>
      <c r="E66" s="67"/>
      <c r="F66" s="68"/>
      <c r="G66" s="51" t="s">
        <v>100</v>
      </c>
      <c r="H66" s="53"/>
      <c r="I66" s="19">
        <v>7377</v>
      </c>
    </row>
    <row r="67" spans="1:9">
      <c r="A67" s="42" t="s">
        <v>97</v>
      </c>
      <c r="B67" s="43"/>
      <c r="C67" s="43"/>
      <c r="D67" s="43"/>
      <c r="E67" s="43"/>
      <c r="F67" s="44"/>
      <c r="G67" s="51" t="s">
        <v>100</v>
      </c>
      <c r="H67" s="53"/>
      <c r="I67" s="19">
        <v>2844.7</v>
      </c>
    </row>
    <row r="68" spans="1:9">
      <c r="A68" s="42" t="s">
        <v>99</v>
      </c>
      <c r="B68" s="43"/>
      <c r="C68" s="43"/>
      <c r="D68" s="43"/>
      <c r="E68" s="43"/>
      <c r="F68" s="44"/>
      <c r="G68" s="51" t="s">
        <v>100</v>
      </c>
      <c r="H68" s="53"/>
      <c r="I68" s="19">
        <v>3519.8</v>
      </c>
    </row>
    <row r="69" spans="1:9">
      <c r="A69" s="42" t="s">
        <v>98</v>
      </c>
      <c r="B69" s="43"/>
      <c r="C69" s="43"/>
      <c r="D69" s="43"/>
      <c r="E69" s="43"/>
      <c r="F69" s="44"/>
      <c r="G69" s="51" t="s">
        <v>100</v>
      </c>
      <c r="H69" s="53"/>
      <c r="I69" s="19">
        <v>12488</v>
      </c>
    </row>
    <row r="70" spans="1:9">
      <c r="A70" s="48"/>
      <c r="B70" s="49"/>
      <c r="C70" s="49"/>
      <c r="D70" s="49"/>
      <c r="E70" s="49"/>
      <c r="F70" s="49"/>
      <c r="G70" s="25"/>
      <c r="H70" s="25"/>
      <c r="I70" s="29"/>
    </row>
    <row r="71" spans="1:9">
      <c r="A71" s="27" t="s">
        <v>44</v>
      </c>
      <c r="B71" s="25"/>
      <c r="C71" s="25"/>
      <c r="D71" s="25"/>
      <c r="E71" s="25"/>
      <c r="F71" s="25"/>
      <c r="G71" s="25"/>
      <c r="H71" s="25"/>
      <c r="I71" s="29"/>
    </row>
    <row r="72" spans="1:9">
      <c r="A72" s="54" t="s">
        <v>17</v>
      </c>
      <c r="B72" s="55"/>
      <c r="C72" s="55"/>
      <c r="D72" s="55"/>
      <c r="E72" s="55"/>
      <c r="F72" s="56"/>
      <c r="G72" s="51" t="s">
        <v>82</v>
      </c>
      <c r="H72" s="53"/>
      <c r="I72" s="18" t="s">
        <v>83</v>
      </c>
    </row>
    <row r="73" spans="1:9">
      <c r="A73" s="45" t="s">
        <v>45</v>
      </c>
      <c r="B73" s="46"/>
      <c r="C73" s="46"/>
      <c r="D73" s="46"/>
      <c r="E73" s="46"/>
      <c r="F73" s="47"/>
      <c r="G73" s="51" t="s">
        <v>100</v>
      </c>
      <c r="H73" s="53"/>
      <c r="I73" s="19">
        <v>9349.7000000000007</v>
      </c>
    </row>
    <row r="74" spans="1:9">
      <c r="A74" s="27"/>
      <c r="B74" s="25"/>
      <c r="C74" s="25"/>
      <c r="D74" s="25"/>
      <c r="E74" s="25"/>
      <c r="F74" s="25"/>
      <c r="G74" s="25"/>
      <c r="H74" s="25"/>
      <c r="I74" s="29"/>
    </row>
    <row r="75" spans="1:9">
      <c r="A75" s="8" t="s">
        <v>46</v>
      </c>
      <c r="B75" s="8"/>
      <c r="C75" s="8"/>
      <c r="D75" s="8"/>
      <c r="E75" s="8"/>
      <c r="F75" s="8"/>
      <c r="G75" s="8"/>
      <c r="H75" s="8"/>
      <c r="I75" s="14"/>
    </row>
    <row r="76" spans="1:9">
      <c r="A76" s="8"/>
      <c r="B76" s="8"/>
      <c r="C76" s="8"/>
      <c r="D76" s="8"/>
      <c r="E76" s="8"/>
      <c r="F76" s="8"/>
      <c r="G76" s="8"/>
      <c r="H76" s="8"/>
      <c r="I76" s="14"/>
    </row>
    <row r="77" spans="1:9">
      <c r="A77" s="8" t="s">
        <v>84</v>
      </c>
      <c r="B77" s="8"/>
      <c r="C77" s="8"/>
      <c r="D77" s="8"/>
      <c r="E77" s="8"/>
      <c r="F77" s="8"/>
      <c r="G77" s="8"/>
      <c r="H77" s="8"/>
      <c r="I77" s="13">
        <v>0</v>
      </c>
    </row>
    <row r="78" spans="1:9">
      <c r="A78" s="8" t="s">
        <v>85</v>
      </c>
      <c r="B78" s="8"/>
      <c r="C78" s="8"/>
      <c r="D78" s="8"/>
      <c r="E78" s="8"/>
      <c r="F78" s="8"/>
      <c r="G78" s="8"/>
      <c r="H78" s="8"/>
      <c r="I78" s="13">
        <v>0</v>
      </c>
    </row>
    <row r="79" spans="1:9">
      <c r="A79" s="8" t="s">
        <v>86</v>
      </c>
      <c r="B79" s="8"/>
      <c r="C79" s="8"/>
      <c r="D79" s="8"/>
      <c r="E79" s="8"/>
      <c r="F79" s="8"/>
      <c r="G79" s="8"/>
      <c r="H79" s="8"/>
      <c r="I79" s="13">
        <v>0</v>
      </c>
    </row>
    <row r="80" spans="1:9">
      <c r="A80" s="8" t="s">
        <v>87</v>
      </c>
      <c r="B80" s="8"/>
      <c r="C80" s="8"/>
      <c r="D80" s="8"/>
      <c r="E80" s="8"/>
      <c r="F80" s="8"/>
      <c r="G80" s="8"/>
      <c r="H80" s="8"/>
      <c r="I80" s="13">
        <v>0</v>
      </c>
    </row>
    <row r="81" spans="1:9">
      <c r="A81" s="8"/>
      <c r="B81" s="8"/>
      <c r="C81" s="8"/>
      <c r="D81" s="8"/>
      <c r="E81" s="8"/>
      <c r="F81" s="8"/>
      <c r="G81" s="8"/>
      <c r="H81" s="8"/>
      <c r="I81" s="14"/>
    </row>
    <row r="82" spans="1:9">
      <c r="A82" s="8" t="s">
        <v>88</v>
      </c>
      <c r="B82" s="8"/>
      <c r="C82" s="8"/>
      <c r="D82" s="8"/>
      <c r="E82" s="8"/>
      <c r="F82" s="8"/>
      <c r="G82" s="8"/>
      <c r="H82" s="8"/>
      <c r="I82" s="14"/>
    </row>
    <row r="83" spans="1:9">
      <c r="A83" s="8"/>
      <c r="B83" s="8"/>
      <c r="C83" s="8"/>
      <c r="D83" s="8"/>
      <c r="E83" s="8"/>
      <c r="F83" s="8"/>
      <c r="G83" s="8"/>
      <c r="H83" s="8"/>
      <c r="I83" s="14"/>
    </row>
    <row r="84" spans="1:9">
      <c r="A84" s="8" t="s">
        <v>89</v>
      </c>
      <c r="B84" s="8"/>
      <c r="C84" s="8"/>
      <c r="D84" s="8"/>
      <c r="E84" s="8"/>
      <c r="F84" s="8"/>
      <c r="G84" s="8"/>
      <c r="H84" s="8"/>
      <c r="I84" s="13">
        <v>0</v>
      </c>
    </row>
    <row r="85" spans="1:9">
      <c r="A85" s="8" t="s">
        <v>53</v>
      </c>
      <c r="B85" s="8"/>
      <c r="C85" s="8"/>
      <c r="D85" s="8"/>
      <c r="E85" s="8"/>
      <c r="F85" s="8"/>
      <c r="G85" s="8"/>
      <c r="H85" s="8"/>
      <c r="I85" s="13">
        <v>0</v>
      </c>
    </row>
    <row r="86" spans="1:9">
      <c r="A86" s="8" t="s">
        <v>90</v>
      </c>
      <c r="B86" s="8"/>
      <c r="C86" s="8"/>
      <c r="D86" s="8"/>
      <c r="E86" s="8"/>
      <c r="F86" s="8"/>
      <c r="G86" s="8"/>
      <c r="H86" s="8"/>
      <c r="I86" s="13">
        <f>I14</f>
        <v>86102.29</v>
      </c>
    </row>
    <row r="87" spans="1:9">
      <c r="A87" s="8" t="s">
        <v>91</v>
      </c>
      <c r="B87" s="8"/>
      <c r="C87" s="8"/>
      <c r="D87" s="8"/>
      <c r="E87" s="8"/>
      <c r="F87" s="8"/>
      <c r="G87" s="8"/>
      <c r="H87" s="8"/>
      <c r="I87" s="13">
        <v>0</v>
      </c>
    </row>
    <row r="88" spans="1:9">
      <c r="A88" s="8" t="s">
        <v>57</v>
      </c>
      <c r="B88" s="8"/>
      <c r="C88" s="8"/>
      <c r="D88" s="8"/>
      <c r="E88" s="8"/>
      <c r="F88" s="8"/>
      <c r="G88" s="8"/>
      <c r="H88" s="8"/>
      <c r="I88" s="13">
        <v>0</v>
      </c>
    </row>
    <row r="89" spans="1:9">
      <c r="A89" s="8" t="s">
        <v>92</v>
      </c>
      <c r="B89" s="8"/>
      <c r="C89" s="8"/>
      <c r="D89" s="8"/>
      <c r="E89" s="8"/>
      <c r="F89" s="8"/>
      <c r="G89" s="8"/>
      <c r="H89" s="8"/>
      <c r="I89" s="13">
        <f>I36</f>
        <v>88798.8</v>
      </c>
    </row>
    <row r="90" spans="1:9">
      <c r="A90" s="8"/>
      <c r="B90" s="8"/>
      <c r="C90" s="8"/>
      <c r="D90" s="8"/>
      <c r="E90" s="8"/>
      <c r="F90" s="8"/>
      <c r="G90" s="8"/>
      <c r="H90" s="8"/>
      <c r="I90" s="14"/>
    </row>
    <row r="91" spans="1:9">
      <c r="A91" s="8" t="s">
        <v>58</v>
      </c>
      <c r="B91" s="8"/>
      <c r="C91" s="8"/>
      <c r="D91" s="8"/>
      <c r="E91" s="8"/>
      <c r="F91" s="8"/>
      <c r="G91" s="8"/>
      <c r="H91" s="8"/>
      <c r="I91" s="14"/>
    </row>
    <row r="92" spans="1:9">
      <c r="A92" s="8"/>
      <c r="B92" s="8"/>
      <c r="C92" s="8"/>
      <c r="D92" s="8"/>
      <c r="E92" s="8"/>
      <c r="F92" s="8"/>
      <c r="G92" s="8"/>
      <c r="H92" s="8"/>
      <c r="I92" s="14"/>
    </row>
    <row r="93" spans="1:9">
      <c r="A93" s="8" t="s">
        <v>84</v>
      </c>
      <c r="B93" s="8"/>
      <c r="C93" s="8"/>
      <c r="D93" s="8"/>
      <c r="E93" s="8"/>
      <c r="F93" s="8"/>
      <c r="G93" s="8"/>
      <c r="H93" s="8"/>
      <c r="I93" s="13">
        <v>0</v>
      </c>
    </row>
    <row r="94" spans="1:9">
      <c r="A94" s="8" t="s">
        <v>85</v>
      </c>
      <c r="B94" s="8"/>
      <c r="C94" s="8"/>
      <c r="D94" s="8"/>
      <c r="E94" s="8"/>
      <c r="F94" s="8"/>
      <c r="G94" s="8"/>
      <c r="H94" s="8"/>
      <c r="I94" s="13">
        <v>0</v>
      </c>
    </row>
    <row r="95" spans="1:9">
      <c r="A95" s="8" t="s">
        <v>86</v>
      </c>
      <c r="B95" s="8"/>
      <c r="C95" s="8"/>
      <c r="D95" s="8"/>
      <c r="E95" s="8"/>
      <c r="F95" s="8"/>
      <c r="G95" s="8"/>
      <c r="H95" s="8"/>
      <c r="I95" s="13">
        <v>0</v>
      </c>
    </row>
    <row r="96" spans="1:9">
      <c r="A96" s="8" t="s">
        <v>87</v>
      </c>
      <c r="B96" s="8"/>
      <c r="C96" s="8"/>
      <c r="D96" s="8"/>
      <c r="E96" s="8"/>
      <c r="F96" s="8"/>
      <c r="G96" s="8"/>
      <c r="H96" s="8"/>
      <c r="I96" s="13">
        <v>0</v>
      </c>
    </row>
    <row r="97" spans="1:9">
      <c r="A97" s="8"/>
      <c r="B97" s="8"/>
      <c r="C97" s="8"/>
      <c r="D97" s="8"/>
      <c r="E97" s="8"/>
      <c r="F97" s="8"/>
      <c r="G97" s="8"/>
      <c r="H97" s="8"/>
      <c r="I97" s="14"/>
    </row>
    <row r="98" spans="1:9">
      <c r="A98" s="8" t="s">
        <v>93</v>
      </c>
      <c r="B98" s="8"/>
      <c r="C98" s="8"/>
      <c r="D98" s="8"/>
      <c r="E98" s="8"/>
      <c r="F98" s="8"/>
      <c r="G98" s="8"/>
      <c r="H98" s="8"/>
      <c r="I98" s="13">
        <v>0</v>
      </c>
    </row>
    <row r="99" spans="1:9">
      <c r="A99" s="8" t="s">
        <v>94</v>
      </c>
      <c r="B99" s="8"/>
      <c r="C99" s="8"/>
      <c r="D99" s="8"/>
      <c r="E99" s="8"/>
      <c r="F99" s="8"/>
      <c r="G99" s="8"/>
      <c r="H99" s="8"/>
      <c r="I99" s="13">
        <v>0</v>
      </c>
    </row>
    <row r="100" spans="1:9">
      <c r="A100" s="8" t="s">
        <v>95</v>
      </c>
      <c r="B100" s="8"/>
      <c r="C100" s="8"/>
      <c r="D100" s="8"/>
      <c r="E100" s="8"/>
      <c r="F100" s="8"/>
      <c r="G100" s="8"/>
      <c r="H100" s="8"/>
      <c r="I100" s="13">
        <v>1</v>
      </c>
    </row>
    <row r="101" spans="1:9">
      <c r="A101" s="8" t="s">
        <v>60</v>
      </c>
      <c r="B101" s="8"/>
      <c r="C101" s="8"/>
      <c r="D101" s="8"/>
      <c r="E101" s="8"/>
      <c r="F101" s="8"/>
      <c r="G101" s="8"/>
      <c r="H101" s="8"/>
      <c r="I101" s="13">
        <v>43822.7</v>
      </c>
    </row>
    <row r="102" spans="1:9">
      <c r="A102" s="7"/>
      <c r="B102" s="7"/>
      <c r="C102" s="7"/>
      <c r="D102" s="7"/>
      <c r="E102" s="7"/>
      <c r="F102" s="7"/>
      <c r="G102" s="7"/>
      <c r="H102" s="7"/>
      <c r="I102" s="7"/>
    </row>
    <row r="103" spans="1:9">
      <c r="A103" s="7"/>
      <c r="B103" s="7"/>
      <c r="C103" s="7"/>
      <c r="D103" s="7"/>
      <c r="E103" s="7"/>
      <c r="F103" s="7"/>
      <c r="G103" s="7"/>
      <c r="H103" s="7"/>
      <c r="I103" s="7"/>
    </row>
    <row r="104" spans="1:9">
      <c r="A104" s="7"/>
      <c r="B104" s="7"/>
      <c r="C104" s="7"/>
      <c r="D104" s="7"/>
      <c r="E104" s="7"/>
      <c r="F104" s="7"/>
      <c r="G104" s="7"/>
      <c r="H104" s="7"/>
      <c r="I104" s="7"/>
    </row>
    <row r="105" spans="1:9">
      <c r="A105" s="7"/>
      <c r="B105" s="7"/>
      <c r="C105" s="7"/>
      <c r="D105" s="7"/>
      <c r="E105" s="7"/>
      <c r="F105" s="7"/>
      <c r="G105" s="7"/>
      <c r="H105" s="7"/>
      <c r="I105" s="7"/>
    </row>
    <row r="106" spans="1:9">
      <c r="A106" s="7"/>
      <c r="B106" s="7"/>
      <c r="C106" s="7"/>
      <c r="D106" s="7"/>
      <c r="E106" s="7"/>
      <c r="F106" s="7"/>
      <c r="G106" s="7"/>
      <c r="H106" s="7"/>
      <c r="I106" s="7"/>
    </row>
    <row r="107" spans="1:9">
      <c r="A107" s="7"/>
      <c r="B107" s="7"/>
      <c r="C107" s="7"/>
      <c r="D107" s="7"/>
      <c r="E107" s="7"/>
      <c r="F107" s="7"/>
      <c r="G107" s="7"/>
      <c r="H107" s="7"/>
      <c r="I107" s="7"/>
    </row>
    <row r="108" spans="1:9">
      <c r="A108" s="7"/>
      <c r="B108" s="7"/>
      <c r="C108" s="7"/>
      <c r="D108" s="7"/>
      <c r="E108" s="7"/>
      <c r="F108" s="7"/>
      <c r="G108" s="7"/>
      <c r="H108" s="7"/>
      <c r="I108" s="7"/>
    </row>
    <row r="109" spans="1:9">
      <c r="A109" s="7"/>
      <c r="B109" s="7"/>
      <c r="C109" s="7"/>
      <c r="D109" s="7"/>
      <c r="E109" s="7"/>
      <c r="F109" s="7"/>
      <c r="G109" s="7"/>
      <c r="H109" s="7"/>
      <c r="I109" s="7"/>
    </row>
    <row r="110" spans="1:9">
      <c r="A110" s="7"/>
      <c r="B110" s="7"/>
      <c r="C110" s="7"/>
      <c r="D110" s="7"/>
      <c r="E110" s="7"/>
      <c r="F110" s="7"/>
      <c r="G110" s="7"/>
      <c r="H110" s="7"/>
      <c r="I110" s="7"/>
    </row>
    <row r="111" spans="1:9">
      <c r="A111" s="7"/>
      <c r="B111" s="7"/>
      <c r="C111" s="7"/>
      <c r="D111" s="7"/>
      <c r="E111" s="7"/>
      <c r="F111" s="7"/>
      <c r="G111" s="7"/>
      <c r="H111" s="7"/>
      <c r="I111" s="7"/>
    </row>
    <row r="112" spans="1:9">
      <c r="A112" s="7"/>
      <c r="B112" s="7"/>
      <c r="C112" s="7"/>
      <c r="D112" s="7"/>
      <c r="E112" s="7"/>
      <c r="F112" s="7"/>
      <c r="G112" s="7"/>
      <c r="H112" s="7"/>
      <c r="I112" s="7"/>
    </row>
    <row r="113" spans="9:9">
      <c r="I113" s="7"/>
    </row>
    <row r="114" spans="9:9">
      <c r="I114" s="7"/>
    </row>
    <row r="115" spans="9:9">
      <c r="I115" s="7"/>
    </row>
    <row r="116" spans="9:9">
      <c r="I116" s="7"/>
    </row>
    <row r="117" spans="9:9">
      <c r="I117" s="7"/>
    </row>
    <row r="118" spans="9:9">
      <c r="I118" s="7"/>
    </row>
    <row r="119" spans="9:9">
      <c r="I119" s="7"/>
    </row>
    <row r="120" spans="9:9">
      <c r="I120" s="7"/>
    </row>
    <row r="121" spans="9:9">
      <c r="I121" s="7"/>
    </row>
    <row r="122" spans="9:9">
      <c r="I122" s="7"/>
    </row>
    <row r="123" spans="9:9">
      <c r="I123" s="7"/>
    </row>
    <row r="124" spans="9:9">
      <c r="I124" s="7"/>
    </row>
    <row r="125" spans="9:9">
      <c r="I125" s="7"/>
    </row>
    <row r="126" spans="9:9">
      <c r="I126" s="7"/>
    </row>
    <row r="127" spans="9:9">
      <c r="I127" s="7"/>
    </row>
    <row r="128" spans="9:9">
      <c r="I128" s="7"/>
    </row>
    <row r="129" spans="9:9">
      <c r="I129" s="7"/>
    </row>
    <row r="130" spans="9:9">
      <c r="I130" s="7"/>
    </row>
    <row r="131" spans="9:9">
      <c r="I131" s="7"/>
    </row>
    <row r="132" spans="9:9">
      <c r="I132" s="7"/>
    </row>
    <row r="133" spans="9:9">
      <c r="I133" s="7"/>
    </row>
    <row r="134" spans="9:9">
      <c r="I134" s="7"/>
    </row>
    <row r="135" spans="9:9">
      <c r="I135" s="7"/>
    </row>
    <row r="136" spans="9:9">
      <c r="I136" s="7"/>
    </row>
    <row r="137" spans="9:9">
      <c r="I137" s="7"/>
    </row>
  </sheetData>
  <mergeCells count="63">
    <mergeCell ref="A73:F73"/>
    <mergeCell ref="G73:H73"/>
    <mergeCell ref="A63:F63"/>
    <mergeCell ref="G63:H63"/>
    <mergeCell ref="A64:F64"/>
    <mergeCell ref="G64:H64"/>
    <mergeCell ref="A65:F65"/>
    <mergeCell ref="G65:H65"/>
    <mergeCell ref="A66:F66"/>
    <mergeCell ref="G66:H66"/>
    <mergeCell ref="A70:F70"/>
    <mergeCell ref="A72:F72"/>
    <mergeCell ref="G72:H72"/>
    <mergeCell ref="A67:F67"/>
    <mergeCell ref="G67:H67"/>
    <mergeCell ref="G68:H68"/>
    <mergeCell ref="A59:F59"/>
    <mergeCell ref="G59:H59"/>
    <mergeCell ref="A60:F60"/>
    <mergeCell ref="G60:H60"/>
    <mergeCell ref="A61:F61"/>
    <mergeCell ref="G61:H61"/>
    <mergeCell ref="G69:H69"/>
    <mergeCell ref="A68:F68"/>
    <mergeCell ref="A69:F69"/>
    <mergeCell ref="A62:F62"/>
    <mergeCell ref="G62:H62"/>
    <mergeCell ref="A56:F56"/>
    <mergeCell ref="G56:H56"/>
    <mergeCell ref="A57:F57"/>
    <mergeCell ref="G57:H57"/>
    <mergeCell ref="A58:F58"/>
    <mergeCell ref="G58:H58"/>
    <mergeCell ref="A51:F51"/>
    <mergeCell ref="G51:H51"/>
    <mergeCell ref="A52:F52"/>
    <mergeCell ref="G52:H52"/>
    <mergeCell ref="A53:F53"/>
    <mergeCell ref="G53:H53"/>
    <mergeCell ref="G48:H48"/>
    <mergeCell ref="A49:F49"/>
    <mergeCell ref="G49:H49"/>
    <mergeCell ref="A50:F50"/>
    <mergeCell ref="G50:H50"/>
    <mergeCell ref="A48:F48"/>
    <mergeCell ref="A1:I1"/>
    <mergeCell ref="A2:I2"/>
    <mergeCell ref="A3:I3"/>
    <mergeCell ref="B5:C5"/>
    <mergeCell ref="A38:I39"/>
    <mergeCell ref="A28:C28"/>
    <mergeCell ref="A42:F42"/>
    <mergeCell ref="G42:H42"/>
    <mergeCell ref="A43:F43"/>
    <mergeCell ref="G43:H43"/>
    <mergeCell ref="A44:F44"/>
    <mergeCell ref="G44:H44"/>
    <mergeCell ref="A45:F45"/>
    <mergeCell ref="G45:H45"/>
    <mergeCell ref="A46:F46"/>
    <mergeCell ref="G46:H46"/>
    <mergeCell ref="A47:F47"/>
    <mergeCell ref="G47:H47"/>
  </mergeCells>
  <pageMargins left="0.70866141732283472" right="0.70866141732283472" top="0.74803149606299213" bottom="0.74803149606299213" header="0.31496062992125984" footer="0.31496062992125984"/>
  <pageSetup paperSize="9" scale="95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01"/>
  <sheetViews>
    <sheetView topLeftCell="A29" zoomScale="70" zoomScaleNormal="70" workbookViewId="0">
      <selection activeCell="I56" sqref="I56"/>
    </sheetView>
  </sheetViews>
  <sheetFormatPr defaultRowHeight="15"/>
  <cols>
    <col min="9" max="9" width="10.7109375" bestFit="1" customWidth="1"/>
  </cols>
  <sheetData>
    <row r="1" spans="1:9">
      <c r="A1" s="57" t="s">
        <v>0</v>
      </c>
      <c r="B1" s="57"/>
      <c r="C1" s="57"/>
      <c r="D1" s="57"/>
      <c r="E1" s="57"/>
      <c r="F1" s="57"/>
      <c r="G1" s="57"/>
      <c r="H1" s="57"/>
      <c r="I1" s="57"/>
    </row>
    <row r="2" spans="1:9">
      <c r="A2" s="57" t="s">
        <v>1</v>
      </c>
      <c r="B2" s="57"/>
      <c r="C2" s="57"/>
      <c r="D2" s="57"/>
      <c r="E2" s="57"/>
      <c r="F2" s="57"/>
      <c r="G2" s="57"/>
      <c r="H2" s="57"/>
      <c r="I2" s="57"/>
    </row>
    <row r="3" spans="1:9">
      <c r="A3" s="57" t="s">
        <v>104</v>
      </c>
      <c r="B3" s="57"/>
      <c r="C3" s="57"/>
      <c r="D3" s="57"/>
      <c r="E3" s="57"/>
      <c r="F3" s="57"/>
      <c r="G3" s="57"/>
      <c r="H3" s="57"/>
      <c r="I3" s="57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 t="s">
        <v>2</v>
      </c>
      <c r="B5" s="57" t="s">
        <v>69</v>
      </c>
      <c r="C5" s="57"/>
      <c r="D5" s="6" t="s">
        <v>70</v>
      </c>
      <c r="E5" s="2">
        <v>9</v>
      </c>
      <c r="F5" s="1"/>
      <c r="G5" s="1"/>
      <c r="H5" s="1"/>
      <c r="I5" s="1"/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7" spans="1:9" ht="15.75" thickBot="1">
      <c r="A7" s="3" t="s">
        <v>5</v>
      </c>
      <c r="B7" s="3"/>
      <c r="C7" s="3"/>
      <c r="D7" s="3"/>
      <c r="E7" s="3"/>
      <c r="F7" s="3"/>
      <c r="G7" s="3"/>
      <c r="H7" s="3"/>
      <c r="I7" s="3"/>
    </row>
    <row r="8" spans="1:9" ht="15.75" thickBot="1">
      <c r="A8" s="3" t="s">
        <v>71</v>
      </c>
      <c r="B8" s="3"/>
      <c r="C8" s="3"/>
      <c r="D8" s="3"/>
      <c r="E8" s="3"/>
      <c r="F8" s="3"/>
      <c r="G8" s="3"/>
      <c r="H8" s="3"/>
      <c r="I8" s="3"/>
    </row>
    <row r="9" spans="1:9">
      <c r="A9" s="8"/>
      <c r="B9" s="8"/>
      <c r="C9" s="8"/>
      <c r="D9" s="8"/>
      <c r="E9" s="8"/>
      <c r="F9" s="8"/>
      <c r="G9" s="8"/>
      <c r="H9" s="8"/>
      <c r="I9" s="8"/>
    </row>
    <row r="10" spans="1:9">
      <c r="A10" s="8" t="s">
        <v>7</v>
      </c>
      <c r="B10" s="8"/>
      <c r="C10" s="8"/>
      <c r="D10" s="8"/>
      <c r="E10" s="8"/>
      <c r="F10" s="8"/>
      <c r="G10" s="8" t="s">
        <v>72</v>
      </c>
      <c r="H10" s="16"/>
      <c r="I10" s="13">
        <v>0</v>
      </c>
    </row>
    <row r="11" spans="1:9">
      <c r="A11" s="8"/>
      <c r="B11" s="8"/>
      <c r="C11" s="8"/>
      <c r="D11" s="8"/>
      <c r="E11" s="8"/>
      <c r="F11" s="8"/>
      <c r="G11" s="8"/>
      <c r="H11" s="8"/>
      <c r="I11" s="13"/>
    </row>
    <row r="12" spans="1:9">
      <c r="A12" s="8" t="s">
        <v>73</v>
      </c>
      <c r="B12" s="8"/>
      <c r="C12" s="8"/>
      <c r="D12" s="8"/>
      <c r="E12" s="8"/>
      <c r="F12" s="8"/>
      <c r="G12" s="8"/>
      <c r="H12" s="8"/>
      <c r="I12" s="13">
        <v>0</v>
      </c>
    </row>
    <row r="13" spans="1:9">
      <c r="A13" s="8"/>
      <c r="B13" s="8"/>
      <c r="C13" s="8"/>
      <c r="D13" s="8"/>
      <c r="E13" s="8"/>
      <c r="F13" s="8"/>
      <c r="G13" s="8"/>
      <c r="H13" s="8"/>
      <c r="I13" s="13"/>
    </row>
    <row r="14" spans="1:9">
      <c r="A14" s="8" t="s">
        <v>74</v>
      </c>
      <c r="B14" s="8"/>
      <c r="C14" s="8"/>
      <c r="D14" s="8"/>
      <c r="E14" s="8"/>
      <c r="F14" s="8"/>
      <c r="G14" s="8"/>
      <c r="H14" s="8"/>
      <c r="I14" s="13">
        <v>45015.839999999997</v>
      </c>
    </row>
    <row r="15" spans="1:9">
      <c r="A15" s="8"/>
      <c r="B15" s="8"/>
      <c r="C15" s="8"/>
      <c r="D15" s="8"/>
      <c r="E15" s="8"/>
      <c r="F15" s="8"/>
      <c r="G15" s="34" t="s">
        <v>115</v>
      </c>
      <c r="H15" s="34"/>
      <c r="I15" s="35">
        <f>I16+I28</f>
        <v>451628</v>
      </c>
    </row>
    <row r="16" spans="1:9">
      <c r="A16" s="8" t="s">
        <v>8</v>
      </c>
      <c r="B16" s="8"/>
      <c r="C16" s="8"/>
      <c r="D16" s="8"/>
      <c r="E16" s="8"/>
      <c r="F16" s="8"/>
      <c r="G16" s="8"/>
      <c r="H16" s="8"/>
      <c r="I16" s="13">
        <v>405562</v>
      </c>
    </row>
    <row r="17" spans="1:9">
      <c r="A17" s="8"/>
      <c r="B17" s="8"/>
      <c r="C17" s="8"/>
      <c r="D17" s="8"/>
      <c r="E17" s="8"/>
      <c r="F17" s="8"/>
      <c r="G17" s="8"/>
      <c r="H17" s="8"/>
      <c r="I17" s="14"/>
    </row>
    <row r="18" spans="1:9">
      <c r="A18" s="17" t="s">
        <v>9</v>
      </c>
      <c r="B18" s="8" t="s">
        <v>75</v>
      </c>
      <c r="C18" s="8"/>
      <c r="D18" s="8"/>
      <c r="E18" s="8"/>
      <c r="F18" s="8"/>
      <c r="G18" s="8"/>
      <c r="H18" s="8"/>
      <c r="I18" s="13">
        <v>177769.8</v>
      </c>
    </row>
    <row r="19" spans="1:9">
      <c r="A19" s="17" t="s">
        <v>9</v>
      </c>
      <c r="B19" s="8" t="s">
        <v>34</v>
      </c>
      <c r="C19" s="8"/>
      <c r="D19" s="8"/>
      <c r="E19" s="8"/>
      <c r="F19" s="8"/>
      <c r="G19" s="8"/>
      <c r="H19" s="8"/>
      <c r="I19" s="13">
        <v>221971.5</v>
      </c>
    </row>
    <row r="20" spans="1:9">
      <c r="A20" s="17" t="s">
        <v>9</v>
      </c>
      <c r="B20" s="8" t="s">
        <v>76</v>
      </c>
      <c r="C20" s="8"/>
      <c r="D20" s="8"/>
      <c r="E20" s="8"/>
      <c r="F20" s="8"/>
      <c r="G20" s="8"/>
      <c r="H20" s="8"/>
      <c r="I20" s="13">
        <v>5820.77</v>
      </c>
    </row>
    <row r="21" spans="1:9">
      <c r="A21" s="8"/>
      <c r="B21" s="8"/>
      <c r="C21" s="8"/>
      <c r="D21" s="8"/>
      <c r="E21" s="8"/>
      <c r="F21" s="8"/>
      <c r="G21" s="34" t="s">
        <v>122</v>
      </c>
      <c r="H21" s="34"/>
      <c r="I21" s="35">
        <f>I22+I28</f>
        <v>427294</v>
      </c>
    </row>
    <row r="22" spans="1:9">
      <c r="A22" s="8" t="s">
        <v>77</v>
      </c>
      <c r="B22" s="8"/>
      <c r="C22" s="8"/>
      <c r="D22" s="8"/>
      <c r="E22" s="8"/>
      <c r="F22" s="8"/>
      <c r="G22" s="8"/>
      <c r="H22" s="8"/>
      <c r="I22" s="13">
        <v>381228</v>
      </c>
    </row>
    <row r="23" spans="1:9">
      <c r="A23" s="8"/>
      <c r="B23" s="8"/>
      <c r="C23" s="8"/>
      <c r="D23" s="8"/>
      <c r="E23" s="8"/>
      <c r="F23" s="8"/>
      <c r="G23" s="8"/>
      <c r="H23" s="8"/>
      <c r="I23" s="14"/>
    </row>
    <row r="24" spans="1:9">
      <c r="A24" s="17" t="s">
        <v>9</v>
      </c>
      <c r="B24" s="8" t="s">
        <v>78</v>
      </c>
      <c r="C24" s="8"/>
      <c r="D24" s="8"/>
      <c r="E24" s="8"/>
      <c r="F24" s="8"/>
      <c r="G24" s="8"/>
      <c r="H24" s="8"/>
      <c r="I24" s="13">
        <v>381228</v>
      </c>
    </row>
    <row r="25" spans="1:9">
      <c r="A25" s="17" t="s">
        <v>9</v>
      </c>
      <c r="B25" s="8" t="s">
        <v>79</v>
      </c>
      <c r="C25" s="8"/>
      <c r="D25" s="8"/>
      <c r="E25" s="8"/>
      <c r="F25" s="8"/>
      <c r="G25" s="8"/>
      <c r="H25" s="8"/>
      <c r="I25" s="13">
        <v>0</v>
      </c>
    </row>
    <row r="26" spans="1:9">
      <c r="A26" s="17" t="s">
        <v>9</v>
      </c>
      <c r="B26" s="8" t="s">
        <v>80</v>
      </c>
      <c r="C26" s="8"/>
      <c r="D26" s="8"/>
      <c r="E26" s="8"/>
      <c r="F26" s="8"/>
      <c r="G26" s="8"/>
      <c r="H26" s="8"/>
      <c r="I26" s="13">
        <v>0</v>
      </c>
    </row>
    <row r="27" spans="1:9">
      <c r="A27" s="8"/>
      <c r="B27" s="8"/>
      <c r="C27" s="8"/>
      <c r="D27" s="8"/>
      <c r="E27" s="8"/>
      <c r="F27" s="8"/>
      <c r="G27" s="8"/>
      <c r="H27" s="8"/>
      <c r="I27" s="14"/>
    </row>
    <row r="28" spans="1:9">
      <c r="A28" s="64" t="s">
        <v>107</v>
      </c>
      <c r="B28" s="65"/>
      <c r="C28" s="65"/>
      <c r="D28" s="8" t="s">
        <v>108</v>
      </c>
      <c r="E28" s="8"/>
      <c r="F28" s="8"/>
      <c r="G28" s="8"/>
      <c r="H28" s="8"/>
      <c r="I28" s="16">
        <v>46066</v>
      </c>
    </row>
    <row r="29" spans="1:9">
      <c r="A29" s="8"/>
      <c r="B29" s="8"/>
      <c r="C29" s="8"/>
      <c r="D29" s="8"/>
      <c r="E29" s="8"/>
      <c r="F29" s="8"/>
      <c r="G29" s="8"/>
      <c r="H29" s="8"/>
      <c r="I29" s="14"/>
    </row>
    <row r="30" spans="1:9">
      <c r="A30" s="8" t="s">
        <v>81</v>
      </c>
      <c r="B30" s="8"/>
      <c r="C30" s="8"/>
      <c r="D30" s="8"/>
      <c r="E30" s="8"/>
      <c r="F30" s="8"/>
      <c r="G30" s="8"/>
      <c r="H30" s="8"/>
      <c r="I30" s="13">
        <v>0</v>
      </c>
    </row>
    <row r="31" spans="1:9">
      <c r="A31" s="8"/>
      <c r="B31" s="8"/>
      <c r="C31" s="8"/>
      <c r="D31" s="8"/>
      <c r="E31" s="8"/>
      <c r="F31" s="8"/>
      <c r="G31" s="8"/>
      <c r="H31" s="8"/>
      <c r="I31" s="14"/>
    </row>
    <row r="32" spans="1:9">
      <c r="A32" s="8" t="s">
        <v>11</v>
      </c>
      <c r="B32" s="8"/>
      <c r="C32" s="8"/>
      <c r="D32" s="8"/>
      <c r="E32" s="8"/>
      <c r="F32" s="8"/>
      <c r="G32" s="8"/>
      <c r="H32" s="8"/>
      <c r="I32" s="13">
        <v>0</v>
      </c>
    </row>
    <row r="33" spans="1:9">
      <c r="A33" s="8"/>
      <c r="B33" s="8"/>
      <c r="C33" s="8"/>
      <c r="D33" s="8"/>
      <c r="E33" s="8"/>
      <c r="F33" s="8"/>
      <c r="G33" s="8"/>
      <c r="H33" s="8"/>
      <c r="I33" s="13"/>
    </row>
    <row r="34" spans="1:9">
      <c r="A34" s="8" t="s">
        <v>12</v>
      </c>
      <c r="B34" s="8"/>
      <c r="C34" s="8"/>
      <c r="D34" s="8"/>
      <c r="E34" s="8"/>
      <c r="F34" s="8"/>
      <c r="G34" s="8"/>
      <c r="H34" s="8"/>
      <c r="I34" s="13">
        <v>0</v>
      </c>
    </row>
    <row r="35" spans="1:9">
      <c r="A35" s="8"/>
      <c r="B35" s="8"/>
      <c r="C35" s="8"/>
      <c r="D35" s="8"/>
      <c r="E35" s="8"/>
      <c r="F35" s="8"/>
      <c r="G35" s="8"/>
      <c r="H35" s="8"/>
      <c r="I35" s="13"/>
    </row>
    <row r="36" spans="1:9">
      <c r="A36" s="8" t="s">
        <v>13</v>
      </c>
      <c r="B36" s="8"/>
      <c r="C36" s="8"/>
      <c r="D36" s="8"/>
      <c r="E36" s="8"/>
      <c r="F36" s="8"/>
      <c r="G36" s="8"/>
      <c r="H36" s="8"/>
      <c r="I36" s="13">
        <v>69350.399999999994</v>
      </c>
    </row>
    <row r="37" spans="1:9">
      <c r="A37" s="8"/>
      <c r="B37" s="8"/>
      <c r="C37" s="8"/>
      <c r="D37" s="8"/>
      <c r="E37" s="8"/>
      <c r="F37" s="8"/>
      <c r="G37" s="8"/>
      <c r="H37" s="8"/>
      <c r="I37" s="8"/>
    </row>
    <row r="38" spans="1:9">
      <c r="A38" s="58" t="s">
        <v>16</v>
      </c>
      <c r="B38" s="59"/>
      <c r="C38" s="59"/>
      <c r="D38" s="59"/>
      <c r="E38" s="59"/>
      <c r="F38" s="59"/>
      <c r="G38" s="59"/>
      <c r="H38" s="59"/>
      <c r="I38" s="60"/>
    </row>
    <row r="39" spans="1:9">
      <c r="A39" s="61"/>
      <c r="B39" s="62"/>
      <c r="C39" s="62"/>
      <c r="D39" s="62"/>
      <c r="E39" s="62"/>
      <c r="F39" s="62"/>
      <c r="G39" s="62"/>
      <c r="H39" s="62"/>
      <c r="I39" s="63"/>
    </row>
    <row r="40" spans="1:9">
      <c r="A40" s="8"/>
      <c r="B40" s="8"/>
      <c r="C40" s="8"/>
      <c r="D40" s="8"/>
      <c r="E40" s="8"/>
      <c r="F40" s="8"/>
      <c r="G40" s="8" t="s">
        <v>119</v>
      </c>
      <c r="H40" s="8"/>
      <c r="I40" s="13">
        <f>I41+I55+I73</f>
        <v>458268.52</v>
      </c>
    </row>
    <row r="41" spans="1:9">
      <c r="A41" s="8" t="s">
        <v>15</v>
      </c>
      <c r="B41" s="8"/>
      <c r="C41" s="8"/>
      <c r="D41" s="8"/>
      <c r="E41" s="8"/>
      <c r="F41" s="8"/>
      <c r="G41" s="8"/>
      <c r="H41" s="8"/>
      <c r="I41" s="13">
        <f>SUM(I43:I53)</f>
        <v>222054</v>
      </c>
    </row>
    <row r="42" spans="1:9">
      <c r="A42" s="54" t="s">
        <v>17</v>
      </c>
      <c r="B42" s="55"/>
      <c r="C42" s="55"/>
      <c r="D42" s="55"/>
      <c r="E42" s="55"/>
      <c r="F42" s="56"/>
      <c r="G42" s="51" t="s">
        <v>82</v>
      </c>
      <c r="H42" s="52"/>
      <c r="I42" s="18" t="s">
        <v>83</v>
      </c>
    </row>
    <row r="43" spans="1:9">
      <c r="A43" s="48" t="s">
        <v>20</v>
      </c>
      <c r="B43" s="49"/>
      <c r="C43" s="49"/>
      <c r="D43" s="49"/>
      <c r="E43" s="49"/>
      <c r="F43" s="50"/>
      <c r="G43" s="51" t="s">
        <v>100</v>
      </c>
      <c r="H43" s="53"/>
      <c r="I43" s="19"/>
    </row>
    <row r="44" spans="1:9">
      <c r="A44" s="48" t="s">
        <v>21</v>
      </c>
      <c r="B44" s="49"/>
      <c r="C44" s="49"/>
      <c r="D44" s="49"/>
      <c r="E44" s="49"/>
      <c r="F44" s="50"/>
      <c r="G44" s="51" t="s">
        <v>100</v>
      </c>
      <c r="H44" s="53"/>
      <c r="I44" s="19">
        <v>1416</v>
      </c>
    </row>
    <row r="45" spans="1:9">
      <c r="A45" s="48" t="s">
        <v>22</v>
      </c>
      <c r="B45" s="49"/>
      <c r="C45" s="49"/>
      <c r="D45" s="49"/>
      <c r="E45" s="49"/>
      <c r="F45" s="50"/>
      <c r="G45" s="51" t="s">
        <v>100</v>
      </c>
      <c r="H45" s="53"/>
      <c r="I45" s="19"/>
    </row>
    <row r="46" spans="1:9">
      <c r="A46" s="48" t="s">
        <v>23</v>
      </c>
      <c r="B46" s="49"/>
      <c r="C46" s="49"/>
      <c r="D46" s="49"/>
      <c r="E46" s="49"/>
      <c r="F46" s="50"/>
      <c r="G46" s="51" t="s">
        <v>100</v>
      </c>
      <c r="H46" s="53"/>
      <c r="I46" s="19"/>
    </row>
    <row r="47" spans="1:9">
      <c r="A47" s="48" t="s">
        <v>26</v>
      </c>
      <c r="B47" s="49"/>
      <c r="C47" s="49"/>
      <c r="D47" s="49"/>
      <c r="E47" s="49"/>
      <c r="F47" s="50"/>
      <c r="G47" s="51" t="s">
        <v>100</v>
      </c>
      <c r="H47" s="53"/>
      <c r="I47" s="19"/>
    </row>
    <row r="48" spans="1:9">
      <c r="A48" s="48" t="s">
        <v>24</v>
      </c>
      <c r="B48" s="49"/>
      <c r="C48" s="49"/>
      <c r="D48" s="49"/>
      <c r="E48" s="49"/>
      <c r="F48" s="50"/>
      <c r="G48" s="51" t="s">
        <v>100</v>
      </c>
      <c r="H48" s="53"/>
      <c r="I48" s="19"/>
    </row>
    <row r="49" spans="1:9">
      <c r="A49" s="48" t="s">
        <v>25</v>
      </c>
      <c r="B49" s="49"/>
      <c r="C49" s="49"/>
      <c r="D49" s="49"/>
      <c r="E49" s="49"/>
      <c r="F49" s="50"/>
      <c r="G49" s="51" t="s">
        <v>100</v>
      </c>
      <c r="H49" s="53"/>
      <c r="I49" s="19">
        <f>222054-I44-I51-I52-I53</f>
        <v>145948</v>
      </c>
    </row>
    <row r="50" spans="1:9">
      <c r="A50" s="48" t="s">
        <v>27</v>
      </c>
      <c r="B50" s="49"/>
      <c r="C50" s="49"/>
      <c r="D50" s="49"/>
      <c r="E50" s="49"/>
      <c r="F50" s="50"/>
      <c r="G50" s="51" t="s">
        <v>100</v>
      </c>
      <c r="H50" s="53"/>
      <c r="I50" s="19"/>
    </row>
    <row r="51" spans="1:9">
      <c r="A51" s="48" t="s">
        <v>28</v>
      </c>
      <c r="B51" s="49"/>
      <c r="C51" s="49"/>
      <c r="D51" s="49"/>
      <c r="E51" s="49"/>
      <c r="F51" s="50"/>
      <c r="G51" s="51" t="s">
        <v>100</v>
      </c>
      <c r="H51" s="53"/>
      <c r="I51" s="19">
        <v>840</v>
      </c>
    </row>
    <row r="52" spans="1:9">
      <c r="A52" s="48" t="s">
        <v>29</v>
      </c>
      <c r="B52" s="49"/>
      <c r="C52" s="49"/>
      <c r="D52" s="49"/>
      <c r="E52" s="49"/>
      <c r="F52" s="50"/>
      <c r="G52" s="51" t="s">
        <v>100</v>
      </c>
      <c r="H52" s="53"/>
      <c r="I52" s="19">
        <f>5100+13887+7632+31817</f>
        <v>58436</v>
      </c>
    </row>
    <row r="53" spans="1:9">
      <c r="A53" s="48" t="s">
        <v>30</v>
      </c>
      <c r="B53" s="49"/>
      <c r="C53" s="49"/>
      <c r="D53" s="49"/>
      <c r="E53" s="49"/>
      <c r="F53" s="50"/>
      <c r="G53" s="51" t="s">
        <v>100</v>
      </c>
      <c r="H53" s="53"/>
      <c r="I53" s="19">
        <v>15414</v>
      </c>
    </row>
    <row r="54" spans="1:9">
      <c r="A54" s="20"/>
      <c r="B54" s="20"/>
      <c r="C54" s="20"/>
      <c r="D54" s="20"/>
      <c r="E54" s="20"/>
      <c r="F54" s="20"/>
      <c r="G54" s="30"/>
      <c r="H54" s="30"/>
      <c r="I54" s="21"/>
    </row>
    <row r="55" spans="1:9">
      <c r="A55" s="8" t="s">
        <v>59</v>
      </c>
      <c r="B55" s="8"/>
      <c r="C55" s="8"/>
      <c r="D55" s="8"/>
      <c r="E55" s="8"/>
      <c r="F55" s="8"/>
      <c r="G55" s="8"/>
      <c r="H55" s="8"/>
      <c r="I55" s="13">
        <f>SUM(I57:I69)+64500</f>
        <v>226874.11999999997</v>
      </c>
    </row>
    <row r="56" spans="1:9">
      <c r="A56" s="54" t="s">
        <v>17</v>
      </c>
      <c r="B56" s="55"/>
      <c r="C56" s="55"/>
      <c r="D56" s="55"/>
      <c r="E56" s="55"/>
      <c r="F56" s="56"/>
      <c r="G56" s="51" t="s">
        <v>82</v>
      </c>
      <c r="H56" s="52"/>
      <c r="I56" s="18" t="s">
        <v>83</v>
      </c>
    </row>
    <row r="57" spans="1:9">
      <c r="A57" s="45" t="s">
        <v>31</v>
      </c>
      <c r="B57" s="46"/>
      <c r="C57" s="46"/>
      <c r="D57" s="46"/>
      <c r="E57" s="46"/>
      <c r="F57" s="47"/>
      <c r="G57" s="51" t="s">
        <v>100</v>
      </c>
      <c r="H57" s="53"/>
      <c r="I57" s="19">
        <v>2649.2</v>
      </c>
    </row>
    <row r="58" spans="1:9">
      <c r="A58" s="45" t="s">
        <v>32</v>
      </c>
      <c r="B58" s="46"/>
      <c r="C58" s="46"/>
      <c r="D58" s="46"/>
      <c r="E58" s="46"/>
      <c r="F58" s="47"/>
      <c r="G58" s="51" t="s">
        <v>100</v>
      </c>
      <c r="H58" s="53"/>
      <c r="I58" s="19">
        <v>4142.3999999999996</v>
      </c>
    </row>
    <row r="59" spans="1:9" ht="30" customHeight="1">
      <c r="A59" s="42" t="s">
        <v>33</v>
      </c>
      <c r="B59" s="43"/>
      <c r="C59" s="43"/>
      <c r="D59" s="43"/>
      <c r="E59" s="43"/>
      <c r="F59" s="44"/>
      <c r="G59" s="51" t="s">
        <v>100</v>
      </c>
      <c r="H59" s="53"/>
      <c r="I59" s="19">
        <v>53563</v>
      </c>
    </row>
    <row r="60" spans="1:9">
      <c r="A60" s="42" t="s">
        <v>37</v>
      </c>
      <c r="B60" s="43"/>
      <c r="C60" s="43"/>
      <c r="D60" s="43"/>
      <c r="E60" s="43"/>
      <c r="F60" s="44"/>
      <c r="G60" s="51" t="s">
        <v>100</v>
      </c>
      <c r="H60" s="53"/>
      <c r="I60" s="19">
        <v>96.33</v>
      </c>
    </row>
    <row r="61" spans="1:9" ht="26.25" customHeight="1">
      <c r="A61" s="42" t="s">
        <v>38</v>
      </c>
      <c r="B61" s="43"/>
      <c r="C61" s="43"/>
      <c r="D61" s="43"/>
      <c r="E61" s="43"/>
      <c r="F61" s="44"/>
      <c r="G61" s="51" t="s">
        <v>100</v>
      </c>
      <c r="H61" s="53"/>
      <c r="I61" s="19">
        <v>7466</v>
      </c>
    </row>
    <row r="62" spans="1:9" ht="28.5" customHeight="1">
      <c r="A62" s="42" t="s">
        <v>39</v>
      </c>
      <c r="B62" s="43"/>
      <c r="C62" s="43"/>
      <c r="D62" s="43"/>
      <c r="E62" s="43"/>
      <c r="F62" s="44"/>
      <c r="G62" s="51" t="s">
        <v>100</v>
      </c>
      <c r="H62" s="53"/>
      <c r="I62" s="19">
        <v>4142.3999999999996</v>
      </c>
    </row>
    <row r="63" spans="1:9" ht="26.25" customHeight="1">
      <c r="A63" s="42" t="s">
        <v>40</v>
      </c>
      <c r="B63" s="43"/>
      <c r="C63" s="43"/>
      <c r="D63" s="43"/>
      <c r="E63" s="43"/>
      <c r="F63" s="44"/>
      <c r="G63" s="51" t="s">
        <v>100</v>
      </c>
      <c r="H63" s="53"/>
      <c r="I63" s="19">
        <v>23072</v>
      </c>
    </row>
    <row r="64" spans="1:9" ht="29.25" customHeight="1">
      <c r="A64" s="42" t="s">
        <v>41</v>
      </c>
      <c r="B64" s="43"/>
      <c r="C64" s="43"/>
      <c r="D64" s="43"/>
      <c r="E64" s="43"/>
      <c r="F64" s="44"/>
      <c r="G64" s="51" t="s">
        <v>100</v>
      </c>
      <c r="H64" s="53"/>
      <c r="I64" s="19">
        <f>5491.2+770.69</f>
        <v>6261.8899999999994</v>
      </c>
    </row>
    <row r="65" spans="1:9">
      <c r="A65" s="45" t="s">
        <v>42</v>
      </c>
      <c r="B65" s="46"/>
      <c r="C65" s="46"/>
      <c r="D65" s="46"/>
      <c r="E65" s="46"/>
      <c r="F65" s="47"/>
      <c r="G65" s="51" t="s">
        <v>100</v>
      </c>
      <c r="H65" s="53"/>
      <c r="I65" s="19">
        <v>34777</v>
      </c>
    </row>
    <row r="66" spans="1:9">
      <c r="A66" s="66" t="s">
        <v>43</v>
      </c>
      <c r="B66" s="67"/>
      <c r="C66" s="67"/>
      <c r="D66" s="67"/>
      <c r="E66" s="67"/>
      <c r="F66" s="68"/>
      <c r="G66" s="51" t="s">
        <v>100</v>
      </c>
      <c r="H66" s="53"/>
      <c r="I66" s="19">
        <v>7369.7</v>
      </c>
    </row>
    <row r="67" spans="1:9">
      <c r="A67" s="42" t="s">
        <v>97</v>
      </c>
      <c r="B67" s="43"/>
      <c r="C67" s="43"/>
      <c r="D67" s="43"/>
      <c r="E67" s="43"/>
      <c r="F67" s="44"/>
      <c r="G67" s="51" t="s">
        <v>100</v>
      </c>
      <c r="H67" s="53"/>
      <c r="I67" s="19">
        <v>2841.9</v>
      </c>
    </row>
    <row r="68" spans="1:9">
      <c r="A68" s="42" t="s">
        <v>99</v>
      </c>
      <c r="B68" s="43"/>
      <c r="C68" s="43"/>
      <c r="D68" s="43"/>
      <c r="E68" s="43"/>
      <c r="F68" s="44"/>
      <c r="G68" s="51" t="s">
        <v>100</v>
      </c>
      <c r="H68" s="53"/>
      <c r="I68" s="19">
        <v>3516.3</v>
      </c>
    </row>
    <row r="69" spans="1:9">
      <c r="A69" s="42" t="s">
        <v>98</v>
      </c>
      <c r="B69" s="43"/>
      <c r="C69" s="43"/>
      <c r="D69" s="43"/>
      <c r="E69" s="43"/>
      <c r="F69" s="44"/>
      <c r="G69" s="51" t="s">
        <v>100</v>
      </c>
      <c r="H69" s="53"/>
      <c r="I69" s="19">
        <v>12476</v>
      </c>
    </row>
    <row r="70" spans="1:9">
      <c r="A70" s="48"/>
      <c r="B70" s="49"/>
      <c r="C70" s="49"/>
      <c r="D70" s="49"/>
      <c r="E70" s="49"/>
      <c r="F70" s="49"/>
      <c r="G70" s="25"/>
      <c r="H70" s="25"/>
      <c r="I70" s="29"/>
    </row>
    <row r="71" spans="1:9">
      <c r="A71" s="27" t="s">
        <v>44</v>
      </c>
      <c r="B71" s="25"/>
      <c r="C71" s="25"/>
      <c r="D71" s="25"/>
      <c r="E71" s="25"/>
      <c r="F71" s="25"/>
      <c r="G71" s="25"/>
      <c r="H71" s="25"/>
      <c r="I71" s="29"/>
    </row>
    <row r="72" spans="1:9">
      <c r="A72" s="54" t="s">
        <v>17</v>
      </c>
      <c r="B72" s="55"/>
      <c r="C72" s="55"/>
      <c r="D72" s="55"/>
      <c r="E72" s="55"/>
      <c r="F72" s="56"/>
      <c r="G72" s="51" t="s">
        <v>82</v>
      </c>
      <c r="H72" s="53"/>
      <c r="I72" s="18" t="s">
        <v>83</v>
      </c>
    </row>
    <row r="73" spans="1:9">
      <c r="A73" s="45" t="s">
        <v>45</v>
      </c>
      <c r="B73" s="46"/>
      <c r="C73" s="46"/>
      <c r="D73" s="46"/>
      <c r="E73" s="46"/>
      <c r="F73" s="47"/>
      <c r="G73" s="51" t="s">
        <v>100</v>
      </c>
      <c r="H73" s="53"/>
      <c r="I73" s="19">
        <v>9340.4</v>
      </c>
    </row>
    <row r="74" spans="1:9">
      <c r="A74" s="27"/>
      <c r="B74" s="25"/>
      <c r="C74" s="25"/>
      <c r="D74" s="25"/>
      <c r="E74" s="25"/>
      <c r="F74" s="25"/>
      <c r="G74" s="25"/>
      <c r="H74" s="25"/>
      <c r="I74" s="29"/>
    </row>
    <row r="75" spans="1:9">
      <c r="A75" s="8" t="s">
        <v>46</v>
      </c>
      <c r="B75" s="8"/>
      <c r="C75" s="8"/>
      <c r="D75" s="8"/>
      <c r="E75" s="8"/>
      <c r="F75" s="8"/>
      <c r="G75" s="8"/>
      <c r="H75" s="8"/>
      <c r="I75" s="14"/>
    </row>
    <row r="76" spans="1:9">
      <c r="A76" s="8"/>
      <c r="B76" s="8"/>
      <c r="C76" s="8"/>
      <c r="D76" s="8"/>
      <c r="E76" s="8"/>
      <c r="F76" s="8"/>
      <c r="G76" s="8"/>
      <c r="H76" s="8"/>
      <c r="I76" s="14"/>
    </row>
    <row r="77" spans="1:9">
      <c r="A77" s="8" t="s">
        <v>84</v>
      </c>
      <c r="B77" s="8"/>
      <c r="C77" s="8"/>
      <c r="D77" s="8"/>
      <c r="E77" s="8"/>
      <c r="F77" s="8"/>
      <c r="G77" s="8"/>
      <c r="H77" s="8"/>
      <c r="I77" s="13">
        <v>0</v>
      </c>
    </row>
    <row r="78" spans="1:9">
      <c r="A78" s="8" t="s">
        <v>85</v>
      </c>
      <c r="B78" s="8"/>
      <c r="C78" s="8"/>
      <c r="D78" s="8"/>
      <c r="E78" s="8"/>
      <c r="F78" s="8"/>
      <c r="G78" s="8"/>
      <c r="H78" s="8"/>
      <c r="I78" s="13">
        <v>0</v>
      </c>
    </row>
    <row r="79" spans="1:9">
      <c r="A79" s="8" t="s">
        <v>86</v>
      </c>
      <c r="B79" s="8"/>
      <c r="C79" s="8"/>
      <c r="D79" s="8"/>
      <c r="E79" s="8"/>
      <c r="F79" s="8"/>
      <c r="G79" s="8"/>
      <c r="H79" s="8"/>
      <c r="I79" s="13">
        <v>0</v>
      </c>
    </row>
    <row r="80" spans="1:9">
      <c r="A80" s="8" t="s">
        <v>87</v>
      </c>
      <c r="B80" s="8"/>
      <c r="C80" s="8"/>
      <c r="D80" s="8"/>
      <c r="E80" s="8"/>
      <c r="F80" s="8"/>
      <c r="G80" s="8"/>
      <c r="H80" s="8"/>
      <c r="I80" s="13">
        <v>0</v>
      </c>
    </row>
    <row r="81" spans="1:9">
      <c r="A81" s="8"/>
      <c r="B81" s="8"/>
      <c r="C81" s="8"/>
      <c r="D81" s="8"/>
      <c r="E81" s="8"/>
      <c r="F81" s="8"/>
      <c r="G81" s="8"/>
      <c r="H81" s="8"/>
      <c r="I81" s="14"/>
    </row>
    <row r="82" spans="1:9">
      <c r="A82" s="8" t="s">
        <v>88</v>
      </c>
      <c r="B82" s="8"/>
      <c r="C82" s="8"/>
      <c r="D82" s="8"/>
      <c r="E82" s="8"/>
      <c r="F82" s="8"/>
      <c r="G82" s="8"/>
      <c r="H82" s="8"/>
      <c r="I82" s="14"/>
    </row>
    <row r="83" spans="1:9">
      <c r="A83" s="8"/>
      <c r="B83" s="8"/>
      <c r="C83" s="8"/>
      <c r="D83" s="8"/>
      <c r="E83" s="8"/>
      <c r="F83" s="8"/>
      <c r="G83" s="8"/>
      <c r="H83" s="8"/>
      <c r="I83" s="14"/>
    </row>
    <row r="84" spans="1:9">
      <c r="A84" s="8" t="s">
        <v>89</v>
      </c>
      <c r="B84" s="8"/>
      <c r="C84" s="8"/>
      <c r="D84" s="8"/>
      <c r="E84" s="8"/>
      <c r="F84" s="8"/>
      <c r="G84" s="8"/>
      <c r="H84" s="8"/>
      <c r="I84" s="13">
        <v>0</v>
      </c>
    </row>
    <row r="85" spans="1:9">
      <c r="A85" s="8" t="s">
        <v>53</v>
      </c>
      <c r="B85" s="8"/>
      <c r="C85" s="8"/>
      <c r="D85" s="8"/>
      <c r="E85" s="8"/>
      <c r="F85" s="8"/>
      <c r="G85" s="8"/>
      <c r="H85" s="8"/>
      <c r="I85" s="13">
        <v>0</v>
      </c>
    </row>
    <row r="86" spans="1:9">
      <c r="A86" s="8" t="s">
        <v>90</v>
      </c>
      <c r="B86" s="8"/>
      <c r="C86" s="8"/>
      <c r="D86" s="8"/>
      <c r="E86" s="8"/>
      <c r="F86" s="8"/>
      <c r="G86" s="8"/>
      <c r="H86" s="8"/>
      <c r="I86" s="13">
        <f>I14</f>
        <v>45015.839999999997</v>
      </c>
    </row>
    <row r="87" spans="1:9">
      <c r="A87" s="8" t="s">
        <v>91</v>
      </c>
      <c r="B87" s="8"/>
      <c r="C87" s="8"/>
      <c r="D87" s="8"/>
      <c r="E87" s="8"/>
      <c r="F87" s="8"/>
      <c r="G87" s="8"/>
      <c r="H87" s="8"/>
      <c r="I87" s="13">
        <v>0</v>
      </c>
    </row>
    <row r="88" spans="1:9">
      <c r="A88" s="8" t="s">
        <v>57</v>
      </c>
      <c r="B88" s="8"/>
      <c r="C88" s="8"/>
      <c r="D88" s="8"/>
      <c r="E88" s="8"/>
      <c r="F88" s="8"/>
      <c r="G88" s="8"/>
      <c r="H88" s="8"/>
      <c r="I88" s="13">
        <v>0</v>
      </c>
    </row>
    <row r="89" spans="1:9">
      <c r="A89" s="8" t="s">
        <v>92</v>
      </c>
      <c r="B89" s="8"/>
      <c r="C89" s="8"/>
      <c r="D89" s="8"/>
      <c r="E89" s="8"/>
      <c r="F89" s="8"/>
      <c r="G89" s="8"/>
      <c r="H89" s="8"/>
      <c r="I89" s="13">
        <f>I36</f>
        <v>69350.399999999994</v>
      </c>
    </row>
    <row r="90" spans="1:9">
      <c r="A90" s="8"/>
      <c r="B90" s="8"/>
      <c r="C90" s="8"/>
      <c r="D90" s="8"/>
      <c r="E90" s="8"/>
      <c r="F90" s="8"/>
      <c r="G90" s="8"/>
      <c r="H90" s="8"/>
      <c r="I90" s="14"/>
    </row>
    <row r="91" spans="1:9">
      <c r="A91" s="8" t="s">
        <v>58</v>
      </c>
      <c r="B91" s="8"/>
      <c r="C91" s="8"/>
      <c r="D91" s="8"/>
      <c r="E91" s="8"/>
      <c r="F91" s="8"/>
      <c r="G91" s="8"/>
      <c r="H91" s="8"/>
      <c r="I91" s="14"/>
    </row>
    <row r="92" spans="1:9">
      <c r="A92" s="8"/>
      <c r="B92" s="8"/>
      <c r="C92" s="8"/>
      <c r="D92" s="8"/>
      <c r="E92" s="8"/>
      <c r="F92" s="8"/>
      <c r="G92" s="8"/>
      <c r="H92" s="8"/>
      <c r="I92" s="14"/>
    </row>
    <row r="93" spans="1:9">
      <c r="A93" s="8" t="s">
        <v>84</v>
      </c>
      <c r="B93" s="8"/>
      <c r="C93" s="8"/>
      <c r="D93" s="8"/>
      <c r="E93" s="8"/>
      <c r="F93" s="8"/>
      <c r="G93" s="8"/>
      <c r="H93" s="8"/>
      <c r="I93" s="13">
        <v>0</v>
      </c>
    </row>
    <row r="94" spans="1:9">
      <c r="A94" s="8" t="s">
        <v>85</v>
      </c>
      <c r="B94" s="8"/>
      <c r="C94" s="8"/>
      <c r="D94" s="8"/>
      <c r="E94" s="8"/>
      <c r="F94" s="8"/>
      <c r="G94" s="8"/>
      <c r="H94" s="8"/>
      <c r="I94" s="13">
        <v>0</v>
      </c>
    </row>
    <row r="95" spans="1:9">
      <c r="A95" s="8" t="s">
        <v>86</v>
      </c>
      <c r="B95" s="8"/>
      <c r="C95" s="8"/>
      <c r="D95" s="8"/>
      <c r="E95" s="8"/>
      <c r="F95" s="8"/>
      <c r="G95" s="8"/>
      <c r="H95" s="8"/>
      <c r="I95" s="13">
        <v>0</v>
      </c>
    </row>
    <row r="96" spans="1:9">
      <c r="A96" s="8" t="s">
        <v>87</v>
      </c>
      <c r="B96" s="8"/>
      <c r="C96" s="8"/>
      <c r="D96" s="8"/>
      <c r="E96" s="8"/>
      <c r="F96" s="8"/>
      <c r="G96" s="8"/>
      <c r="H96" s="8"/>
      <c r="I96" s="13">
        <v>0</v>
      </c>
    </row>
    <row r="97" spans="1:9">
      <c r="A97" s="1"/>
      <c r="B97" s="1"/>
      <c r="C97" s="1"/>
      <c r="D97" s="1"/>
      <c r="E97" s="1"/>
      <c r="F97" s="1"/>
      <c r="G97" s="1"/>
      <c r="H97" s="1"/>
      <c r="I97" s="14"/>
    </row>
    <row r="98" spans="1:9">
      <c r="A98" s="1" t="s">
        <v>93</v>
      </c>
      <c r="B98" s="1"/>
      <c r="C98" s="1"/>
      <c r="D98" s="1"/>
      <c r="E98" s="1"/>
      <c r="F98" s="1"/>
      <c r="G98" s="1"/>
      <c r="H98" s="1"/>
      <c r="I98" s="13">
        <v>0</v>
      </c>
    </row>
    <row r="99" spans="1:9">
      <c r="A99" s="1" t="s">
        <v>94</v>
      </c>
      <c r="B99" s="1"/>
      <c r="C99" s="1"/>
      <c r="D99" s="1"/>
      <c r="E99" s="1"/>
      <c r="F99" s="1"/>
      <c r="G99" s="1"/>
      <c r="H99" s="1"/>
      <c r="I99" s="13">
        <v>0</v>
      </c>
    </row>
    <row r="100" spans="1:9">
      <c r="A100" s="1" t="s">
        <v>95</v>
      </c>
      <c r="B100" s="1"/>
      <c r="C100" s="1"/>
      <c r="D100" s="1"/>
      <c r="E100" s="1"/>
      <c r="F100" s="1"/>
      <c r="G100" s="1"/>
      <c r="H100" s="1"/>
      <c r="I100" s="13">
        <v>0</v>
      </c>
    </row>
    <row r="101" spans="1:9">
      <c r="A101" s="1" t="s">
        <v>60</v>
      </c>
      <c r="B101" s="1"/>
      <c r="C101" s="1"/>
      <c r="D101" s="1"/>
      <c r="E101" s="1"/>
      <c r="F101" s="1"/>
      <c r="G101" s="1"/>
      <c r="H101" s="1"/>
      <c r="I101" s="13">
        <v>0</v>
      </c>
    </row>
  </sheetData>
  <mergeCells count="63">
    <mergeCell ref="A73:F73"/>
    <mergeCell ref="G73:H73"/>
    <mergeCell ref="A63:F63"/>
    <mergeCell ref="G63:H63"/>
    <mergeCell ref="A64:F64"/>
    <mergeCell ref="G64:H64"/>
    <mergeCell ref="A65:F65"/>
    <mergeCell ref="G65:H65"/>
    <mergeCell ref="A66:F66"/>
    <mergeCell ref="G66:H66"/>
    <mergeCell ref="A70:F70"/>
    <mergeCell ref="A72:F72"/>
    <mergeCell ref="G72:H72"/>
    <mergeCell ref="A67:F67"/>
    <mergeCell ref="G67:H67"/>
    <mergeCell ref="G68:H68"/>
    <mergeCell ref="A59:F59"/>
    <mergeCell ref="G59:H59"/>
    <mergeCell ref="A60:F60"/>
    <mergeCell ref="G60:H60"/>
    <mergeCell ref="A61:F61"/>
    <mergeCell ref="G61:H61"/>
    <mergeCell ref="G69:H69"/>
    <mergeCell ref="A68:F68"/>
    <mergeCell ref="A69:F69"/>
    <mergeCell ref="A62:F62"/>
    <mergeCell ref="G62:H62"/>
    <mergeCell ref="A56:F56"/>
    <mergeCell ref="G56:H56"/>
    <mergeCell ref="A57:F57"/>
    <mergeCell ref="G57:H57"/>
    <mergeCell ref="A58:F58"/>
    <mergeCell ref="G58:H58"/>
    <mergeCell ref="A51:F51"/>
    <mergeCell ref="G51:H51"/>
    <mergeCell ref="A52:F52"/>
    <mergeCell ref="G52:H52"/>
    <mergeCell ref="A53:F53"/>
    <mergeCell ref="G53:H53"/>
    <mergeCell ref="G48:H48"/>
    <mergeCell ref="A49:F49"/>
    <mergeCell ref="G49:H49"/>
    <mergeCell ref="A50:F50"/>
    <mergeCell ref="G50:H50"/>
    <mergeCell ref="A48:F48"/>
    <mergeCell ref="A1:I1"/>
    <mergeCell ref="A2:I2"/>
    <mergeCell ref="A3:I3"/>
    <mergeCell ref="B5:C5"/>
    <mergeCell ref="A38:I39"/>
    <mergeCell ref="A28:C28"/>
    <mergeCell ref="A42:F42"/>
    <mergeCell ref="G42:H42"/>
    <mergeCell ref="A43:F43"/>
    <mergeCell ref="G43:H43"/>
    <mergeCell ref="A44:F44"/>
    <mergeCell ref="G44:H44"/>
    <mergeCell ref="A45:F45"/>
    <mergeCell ref="G45:H45"/>
    <mergeCell ref="A46:F46"/>
    <mergeCell ref="G46:H46"/>
    <mergeCell ref="A47:F47"/>
    <mergeCell ref="G47:H47"/>
  </mergeCells>
  <pageMargins left="0.70866141732283472" right="0.70866141732283472" top="0.74803149606299213" bottom="0.74803149606299213" header="0.31496062992125984" footer="0.31496062992125984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дом 1</vt:lpstr>
      <vt:lpstr>дом 2</vt:lpstr>
      <vt:lpstr>дом 3</vt:lpstr>
      <vt:lpstr>дом 4</vt:lpstr>
      <vt:lpstr>дом 5</vt:lpstr>
      <vt:lpstr>дом 6</vt:lpstr>
      <vt:lpstr>дом 7</vt:lpstr>
      <vt:lpstr>дом 8</vt:lpstr>
      <vt:lpstr>дом 9</vt:lpstr>
      <vt:lpstr>дом 10</vt:lpstr>
      <vt:lpstr>дом 11</vt:lpstr>
      <vt:lpstr>дом 12</vt:lpstr>
      <vt:lpstr>дом 13</vt:lpstr>
      <vt:lpstr>дом 14</vt:lpstr>
      <vt:lpstr>Лист15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2023-03-23T10:25:22Z</dcterms:modified>
</cp:coreProperties>
</file>