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'Лист1'!$A$1:$E$69</definedName>
  </definedNames>
  <calcPr fullCalcOnLoad="1"/>
</workbook>
</file>

<file path=xl/sharedStrings.xml><?xml version="1.0" encoding="utf-8"?>
<sst xmlns="http://schemas.openxmlformats.org/spreadsheetml/2006/main" count="146" uniqueCount="144">
  <si>
    <t>Наименование доходов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</si>
  <si>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</si>
  <si>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</si>
  <si>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</si>
  <si>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</si>
  <si>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</si>
  <si>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</si>
  <si>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000 1 06 00000 00 0000 000</t>
  </si>
  <si>
    <t>Налоги на имущество</t>
  </si>
  <si>
    <t>000 1 06 01000 00 0000 000</t>
  </si>
  <si>
    <t>Налоги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</si>
  <si>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</si>
  <si>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</si>
  <si>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</si>
  <si>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Земельный налог</t>
  </si>
  <si>
    <t>000 1 06 06013 10 0000 110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</si>
  <si>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</si>
  <si>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</si>
  <si>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</si>
  <si>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</si>
  <si>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</si>
  <si>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</si>
  <si>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</si>
  <si>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</si>
  <si>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</si>
  <si>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</si>
  <si>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</si>
  <si>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</si>
  <si>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</si>
  <si>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</si>
  <si>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</si>
  <si>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</si>
  <si>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</si>
  <si>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000 2 02 03000 00 0000 151</t>
  </si>
  <si>
    <t>Субвенции бюджетам субеъктов Российской Федерации и муниципальных образований</t>
  </si>
  <si>
    <t xml:space="preserve">000 202 03015 10 0000 151 </t>
  </si>
  <si>
    <t xml:space="preserve">Субвенции бюджетам поселений на осуществление  первичного воинского учета на территориях, где отсутствуют военные комиссариаты </t>
  </si>
  <si>
    <t>ВСЕГО: доходов</t>
  </si>
  <si>
    <t>Код бюджетной классификации источников внутреннего финансирования дефицита бюджета</t>
  </si>
  <si>
    <t>Наименование кодов источников внутреннего финансирования дефицита бюджета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</si>
  <si>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</si>
  <si>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</si>
  <si>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</si>
  <si>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</si>
  <si>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</si>
  <si>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</si>
  <si>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</si>
  <si>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средств бюджетов поселений</t>
  </si>
  <si>
    <t>000 01 05 02 00 00 0000 600</t>
  </si>
  <si>
    <t>Уменьшение прочих остатков средств бюджетов</t>
  </si>
  <si>
    <t>000 01 05 02 01 10 0000 610</t>
  </si>
  <si>
    <t>Уменьшение прочих остатков средств бюджетов поселений</t>
  </si>
  <si>
    <t>Код бюджетной бюджетной классификации</t>
  </si>
  <si>
    <t>Транспортный налог</t>
  </si>
  <si>
    <t>000 1 11 09000 00 0000 120</t>
  </si>
  <si>
    <t>000 1 11 09045 10 0000 120</t>
  </si>
  <si>
    <t>000 1 13 00000 00 0000 000</t>
  </si>
  <si>
    <t>000 1 14 00000 00 0000 000</t>
  </si>
  <si>
    <t>Доходы от продажи материальных и нематериальных активов</t>
  </si>
  <si>
    <t xml:space="preserve">000 202 04000 00 0000 151 </t>
  </si>
  <si>
    <t>Иные межбюджетные трансферты</t>
  </si>
  <si>
    <t>Ожидаемый процент исполнения, %</t>
  </si>
  <si>
    <t xml:space="preserve">муниципального образования Кусинское сельское поселение </t>
  </si>
  <si>
    <t xml:space="preserve">Кусинское сельское поселение  Киришского муниципального района </t>
  </si>
  <si>
    <t xml:space="preserve">000 1 06 04000 02 0000 110 </t>
  </si>
  <si>
    <t>000 1 06 04011 02 1000 110</t>
  </si>
  <si>
    <t>Транспортный налог с организаций</t>
  </si>
  <si>
    <t>000 1 06 04012 02 1000 110</t>
  </si>
  <si>
    <t>Транспортный налог с физических лиц</t>
  </si>
  <si>
    <t>000 2 02 04999 10 0105 151</t>
  </si>
  <si>
    <t>Прочие межбюджетные трансферты, передаваемые бюджетам поселений- иные межбюджетные трансферты на меры по обеспечению сбалансированности бюджетов поселений</t>
  </si>
  <si>
    <t>000 2 02 04999 10 0102 151</t>
  </si>
  <si>
    <t>Прочие межбюджетные трансферты, передаваемые бюджетам поселений-иные межбюджетные трансферты на проведение непредвиденных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 МО Киришский муниципальный район Ленинградской области</t>
  </si>
  <si>
    <t xml:space="preserve">внутреннего финансирования дефицита бюджета  муниципального образования </t>
  </si>
  <si>
    <t xml:space="preserve">Киришского муниципального района Ленинградской области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</si>
  <si>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</si>
  <si>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 Налогового кодекса Российской Федерации</t>
  </si>
  <si>
    <t>000 1 09 04000 00 0000 110</t>
  </si>
  <si>
    <t>000 1 09 04053 10 0000 110</t>
  </si>
  <si>
    <t>Земельный налог (по обязательствам возникшим до 01.01.2006г.), мобилизуемый на территориях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</si>
  <si>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</si>
  <si>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</si>
  <si>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</si>
  <si>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000 1 13 01995 10 0000 130</t>
  </si>
  <si>
    <t xml:space="preserve">Прочие доходы  от оказания платных услуг (работ)  получателями средств бюджетов поселений 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</si>
  <si>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</si>
  <si>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</si>
  <si>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</si>
  <si>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</si>
  <si>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</si>
  <si>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</si>
  <si>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000 1 16 23051 10 0000 140</t>
  </si>
  <si>
    <t>Доходы от возмещение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</si>
  <si>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000 2 02 02000 00 0000 151</t>
  </si>
  <si>
    <t>Субсидии бюджетам субъектов Российской Федерации  и муниципальных образований (межбюджетные субсидии)</t>
  </si>
  <si>
    <t>000 2 02 02999 10 0000 151</t>
  </si>
  <si>
    <t>Прочие субсидии бюджетам поселений</t>
  </si>
  <si>
    <t>000 2 18 00000 00 0000 000</t>
  </si>
  <si>
    <t>Доходы бюджетов бюджетной системы Роосийской Федерации 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</si>
  <si>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</si>
  <si>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</si>
  <si>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000 1 11 05013 10 0000 120 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</si>
  <si>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</si>
  <si>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</si>
  <si>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</si>
  <si>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000 1 11 05075 10 0000 120</t>
  </si>
  <si>
    <t>Доходы от сдачи в аренду имущества, составляющего казну поселений (за исключением земельных участков)</t>
  </si>
  <si>
    <t>000 1 11 05075 10 0001 120</t>
  </si>
  <si>
    <t>Доходы от сдачи в аренду имущества, составляющего казну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</si>
  <si>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000 2 02 03024 10 0000 151</t>
  </si>
  <si>
    <t>Субвенции бюджетам поселений на выполнение передаваемых полномочий субъектов Российиской Федерации</t>
  </si>
  <si>
    <t>Налог на доходы физических лиц, с доходов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</si>
  <si>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</si>
  <si>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Доходы от компенсации затрат государства </t>
  </si>
  <si>
    <t>Прочие доходы от оказания затрат государства</t>
  </si>
  <si>
    <t xml:space="preserve">Прочие доходы  от компенсации затрат бюджетов поселений </t>
  </si>
  <si>
    <t>000 1 13 02000 00 0000 130</t>
  </si>
  <si>
    <t>000 1 13 02990 00 0000 130</t>
  </si>
  <si>
    <t>000 1 13 02995 10 0000 130</t>
  </si>
  <si>
    <t>Прочие доходы от оказания платных услуг (работ)</t>
  </si>
  <si>
    <t>000 1 13 01990 00 0000 130</t>
  </si>
  <si>
    <t>000 1 14 06025 10 0000 430</t>
  </si>
  <si>
    <t>000 1 14 06020 10 0000 430</t>
  </si>
  <si>
    <t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</t>
  </si>
  <si>
    <t>Доходы от  продажи  земельных  участков,  находящихся  в  собственности  поселений (за   исключением   земельных   участков  муниципальных бюджетных и  автономных учреждений)</t>
  </si>
  <si>
    <t>000 1 14 06010 10 0000 430</t>
  </si>
  <si>
    <t xml:space="preserve">Доходы от продажи земельных участков, государственная собственность на которые не разграничена </t>
  </si>
  <si>
    <t xml:space="preserve">Оценка ожидаемого исполнения по источникам </t>
  </si>
  <si>
    <t>Оценка ожидаемого  поступления  доходов бюджета</t>
  </si>
  <si>
    <t>в  2014 году</t>
  </si>
  <si>
    <t>Ленинградской области в  2014 году</t>
  </si>
  <si>
    <t>Уточненный план 2014 год, тыс. руб.</t>
  </si>
  <si>
    <t>Ожидаемое исполнение 2014 год, тыс.руб.</t>
  </si>
  <si>
    <t>Ожидаемое исполнение в 2014 году , тыс.руб.</t>
  </si>
  <si>
    <t>000 2 02 02216 10 0000 151</t>
  </si>
  <si>
    <t>Субсидии на капитальный ремонт и ремонт автомобильных дорог общего пользования местного значения, в то числе в населенных пунктах Ленинградской области в рамках подпрограммы "Поддержание существующей сети автомобильных дорог общего пользования" государственной программы</t>
  </si>
  <si>
    <t>000 2 02 04999 10 0106 151</t>
  </si>
  <si>
    <t xml:space="preserve">Прочие межбюджетные трансферты, передаваемые бюджетам поселений - иные межбюджетные трансферты на подготовку генеральных планов </t>
  </si>
  <si>
    <t>000 2 02 04999 10 0107 151</t>
  </si>
  <si>
    <t>Прочие межбюджетные трансферты, передаваемые бюджетам поселений - иные межбюджетные трансферты на поэтапное повышение уровня средней заработной платы работников культуры</t>
  </si>
  <si>
    <t>000 2 19 00000 00 0000 000</t>
  </si>
  <si>
    <t>Возврат остатков субсидий, субвенций и иных межбюджетных трансфертов, имеющих целевое назаначение прошлых лет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</si>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</sst>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2" fillId="0" borderId="11" xfId="0" applyFont="1" applyBorder="1" applyAlignment="1">
      <alignment/>
    </xf>
    <xf numFmtId="0" fontId="1" fillId="0" borderId="10" xfId="0" applyFont="1" applyFill="1" applyBorder="1" applyAlignment="1">
      <alignment horizontal="justify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justify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justify"/>
    </xf>
    <xf numFmtId="179" fontId="1" fillId="0" borderId="10" xfId="58" applyFont="1" applyBorder="1" applyAlignment="1">
      <alignment horizontal="right"/>
    </xf>
    <xf numFmtId="180" fontId="1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179" fontId="2" fillId="0" borderId="10" xfId="58" applyFont="1" applyBorder="1" applyAlignment="1">
      <alignment horizontal="right"/>
    </xf>
    <xf numFmtId="2" fontId="1" fillId="0" borderId="10" xfId="58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4" fontId="1" fillId="0" borderId="10" xfId="58" applyNumberFormat="1" applyFont="1" applyBorder="1" applyAlignment="1">
      <alignment horizontal="right"/>
    </xf>
    <xf numFmtId="4" fontId="2" fillId="0" borderId="10" xfId="58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justify"/>
    </xf>
    <xf numFmtId="49" fontId="1" fillId="0" borderId="10" xfId="0" applyNumberFormat="1" applyFont="1" applyBorder="1" applyAlignment="1">
      <alignment horizontal="justify"/>
    </xf>
    <xf numFmtId="2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/>
    </xf>
    <xf numFmtId="2" fontId="2" fillId="0" borderId="1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3"/>
  <sheetViews>
    <sheetView tabSelected="1" zoomScalePageLayoutView="0" workbookViewId="0" topLeftCell="A1">
      <selection activeCell="D62" sqref="D62"/>
    </sheetView>
  </sheetViews>
  <sheetFormatPr defaultColWidth="9.140625" defaultRowHeight="12.75"/>
  <cols>
    <col min="1" max="1" width="28.28125" style="1" customWidth="1"/>
    <col min="2" max="2" width="37.57421875" style="1" customWidth="1"/>
    <col min="3" max="3" width="13.57421875" style="1" customWidth="1"/>
    <col min="4" max="4" width="14.28125" style="1" customWidth="1"/>
    <col min="5" max="5" width="14.00390625" style="1" customWidth="1"/>
    <col min="6" max="16384" width="9.140625" style="1" customWidth="1"/>
  </cols>
  <sheetData>
    <row r="2" spans="1:5" ht="15.75">
      <c r="A2" s="56" t="s">
        <v>128</v>
      </c>
      <c r="B2" s="56"/>
      <c r="C2" s="56"/>
      <c r="D2" s="56"/>
      <c r="E2" s="56"/>
    </row>
    <row r="3" spans="1:5" ht="15.75">
      <c r="A3" s="56" t="s">
        <v>62</v>
      </c>
      <c r="B3" s="56"/>
      <c r="C3" s="56"/>
      <c r="D3" s="56"/>
      <c r="E3" s="56"/>
    </row>
    <row r="4" spans="1:5" ht="15.75">
      <c r="A4" s="56" t="s">
        <v>74</v>
      </c>
      <c r="B4" s="56"/>
      <c r="C4" s="56"/>
      <c r="D4" s="56"/>
      <c r="E4" s="56"/>
    </row>
    <row r="5" spans="1:5" ht="15.75">
      <c r="A5" s="56" t="s">
        <v>129</v>
      </c>
      <c r="B5" s="56"/>
      <c r="C5" s="56"/>
      <c r="D5" s="56"/>
      <c r="E5" s="56"/>
    </row>
    <row r="6" spans="1:3" ht="15.75">
      <c r="A6" s="3"/>
      <c r="B6" s="3"/>
      <c r="C6" s="3"/>
    </row>
    <row r="8" spans="1:5" ht="15.75">
      <c r="A8" s="58" t="s">
        <v>52</v>
      </c>
      <c r="B8" s="60" t="s">
        <v>0</v>
      </c>
      <c r="C8" s="58" t="s">
        <v>131</v>
      </c>
      <c r="D8" s="58" t="s">
        <v>133</v>
      </c>
      <c r="E8" s="58" t="s">
        <v>61</v>
      </c>
    </row>
    <row r="9" spans="1:5" ht="63.75" customHeight="1">
      <c r="A9" s="59"/>
      <c r="B9" s="61"/>
      <c r="C9" s="59"/>
      <c r="D9" s="59"/>
      <c r="E9" s="59"/>
    </row>
    <row r="10" spans="1:5" ht="15.7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6" ht="15.75">
      <c r="A11" s="5" t="s">
        <v>1</v>
      </c>
      <c r="B11" s="19" t="s">
        <v>2</v>
      </c>
      <c r="C11" s="17">
        <f>C12+C16+C25+C27+C30+C38+C44+C50</f>
        <v>14605.49</v>
      </c>
      <c r="D11" s="17">
        <f>D12+D16+D25+D27+D30+D38+D44+D50</f>
        <v>14721.89</v>
      </c>
      <c r="E11" s="6">
        <f>D11/C11*100</f>
        <v>100.79696059495436</v>
      </c>
      <c r="F11" s="42"/>
    </row>
    <row r="12" spans="1:6" ht="15.75">
      <c r="A12" s="5" t="s">
        <v>3</v>
      </c>
      <c r="B12" s="19" t="s">
        <v>4</v>
      </c>
      <c r="C12" s="17">
        <f>SUM(C13)</f>
        <v>700</v>
      </c>
      <c r="D12" s="17">
        <f>SUM(D13)</f>
        <v>716</v>
      </c>
      <c r="E12" s="6">
        <f aca="true" t="shared" si="0" ref="E12:E69">D12/C12*100</f>
        <v>102.28571428571429</v>
      </c>
      <c r="F12" s="42"/>
    </row>
    <row r="13" spans="1:6" ht="15.75">
      <c r="A13" s="7" t="s">
        <v>5</v>
      </c>
      <c r="B13" s="20" t="s">
        <v>6</v>
      </c>
      <c r="C13" s="18">
        <f>C14</f>
        <v>700</v>
      </c>
      <c r="D13" s="18">
        <f>D14</f>
        <v>716</v>
      </c>
      <c r="E13" s="8">
        <f t="shared" si="0"/>
        <v>102.28571428571429</v>
      </c>
      <c r="F13" s="42"/>
    </row>
    <row r="14" spans="1:6" ht="129.75" customHeight="1">
      <c r="A14" s="7" t="s">
        <v>75</v>
      </c>
      <c r="B14" s="22" t="s">
        <v>76</v>
      </c>
      <c r="C14" s="28">
        <v>700</v>
      </c>
      <c r="D14" s="28">
        <v>716</v>
      </c>
      <c r="E14" s="8">
        <f t="shared" si="0"/>
        <v>102.28571428571429</v>
      </c>
      <c r="F14" s="42"/>
    </row>
    <row r="15" spans="1:6" ht="79.5" customHeight="1" hidden="1">
      <c r="A15" s="7" t="s">
        <v>112</v>
      </c>
      <c r="B15" s="22" t="s">
        <v>111</v>
      </c>
      <c r="C15" s="33">
        <v>0</v>
      </c>
      <c r="D15" s="33">
        <v>0</v>
      </c>
      <c r="E15" s="34"/>
      <c r="F15" s="42"/>
    </row>
    <row r="16" spans="1:6" ht="15.75">
      <c r="A16" s="5" t="s">
        <v>7</v>
      </c>
      <c r="B16" s="21" t="s">
        <v>8</v>
      </c>
      <c r="C16" s="17">
        <f>SUM(C22+C17+C19)</f>
        <v>9785</v>
      </c>
      <c r="D16" s="17">
        <f>SUM(D22+D17+D19)</f>
        <v>9875</v>
      </c>
      <c r="E16" s="6">
        <f t="shared" si="0"/>
        <v>100.91977516607051</v>
      </c>
      <c r="F16" s="42"/>
    </row>
    <row r="17" spans="1:6" ht="31.5">
      <c r="A17" s="5" t="s">
        <v>9</v>
      </c>
      <c r="B17" s="21" t="s">
        <v>10</v>
      </c>
      <c r="C17" s="17">
        <f>SUM(C18)</f>
        <v>85</v>
      </c>
      <c r="D17" s="17">
        <f>SUM(D18)</f>
        <v>85</v>
      </c>
      <c r="E17" s="6">
        <f t="shared" si="0"/>
        <v>100</v>
      </c>
      <c r="F17" s="42"/>
    </row>
    <row r="18" spans="1:6" ht="78.75">
      <c r="A18" s="7" t="s">
        <v>11</v>
      </c>
      <c r="B18" s="22" t="s">
        <v>12</v>
      </c>
      <c r="C18" s="18">
        <v>85</v>
      </c>
      <c r="D18" s="18">
        <v>85</v>
      </c>
      <c r="E18" s="8">
        <f t="shared" si="0"/>
        <v>100</v>
      </c>
      <c r="F18" s="42"/>
    </row>
    <row r="19" spans="1:6" ht="15.75">
      <c r="A19" s="5" t="s">
        <v>64</v>
      </c>
      <c r="B19" s="21" t="s">
        <v>53</v>
      </c>
      <c r="C19" s="17">
        <f>C20+C21</f>
        <v>500</v>
      </c>
      <c r="D19" s="17">
        <f>D20+D21</f>
        <v>500</v>
      </c>
      <c r="E19" s="6">
        <f t="shared" si="0"/>
        <v>100</v>
      </c>
      <c r="F19" s="42"/>
    </row>
    <row r="20" spans="1:6" ht="15.75">
      <c r="A20" s="7" t="s">
        <v>65</v>
      </c>
      <c r="B20" s="22" t="s">
        <v>66</v>
      </c>
      <c r="C20" s="18">
        <v>200</v>
      </c>
      <c r="D20" s="18">
        <v>200</v>
      </c>
      <c r="E20" s="8">
        <f t="shared" si="0"/>
        <v>100</v>
      </c>
      <c r="F20" s="42"/>
    </row>
    <row r="21" spans="1:6" ht="31.5">
      <c r="A21" s="7" t="s">
        <v>67</v>
      </c>
      <c r="B21" s="22" t="s">
        <v>68</v>
      </c>
      <c r="C21" s="18">
        <v>300</v>
      </c>
      <c r="D21" s="18">
        <v>300</v>
      </c>
      <c r="E21" s="8">
        <f t="shared" si="0"/>
        <v>100</v>
      </c>
      <c r="F21" s="42"/>
    </row>
    <row r="22" spans="1:6" ht="15.75">
      <c r="A22" s="5" t="s">
        <v>13</v>
      </c>
      <c r="B22" s="21" t="s">
        <v>14</v>
      </c>
      <c r="C22" s="17">
        <f>SUM(C23:C24)</f>
        <v>9200</v>
      </c>
      <c r="D22" s="17">
        <f>SUM(D23:D24)</f>
        <v>9290</v>
      </c>
      <c r="E22" s="6">
        <f t="shared" si="0"/>
        <v>100.97826086956523</v>
      </c>
      <c r="F22" s="42"/>
    </row>
    <row r="23" spans="1:6" ht="126">
      <c r="A23" s="7" t="s">
        <v>15</v>
      </c>
      <c r="B23" s="22" t="s">
        <v>16</v>
      </c>
      <c r="C23" s="18">
        <v>7900</v>
      </c>
      <c r="D23" s="18">
        <v>7900</v>
      </c>
      <c r="E23" s="8">
        <f t="shared" si="0"/>
        <v>100</v>
      </c>
      <c r="F23" s="42"/>
    </row>
    <row r="24" spans="1:6" ht="126">
      <c r="A24" s="7" t="s">
        <v>17</v>
      </c>
      <c r="B24" s="22" t="s">
        <v>18</v>
      </c>
      <c r="C24" s="18">
        <v>1300</v>
      </c>
      <c r="D24" s="18">
        <v>1390</v>
      </c>
      <c r="E24" s="8">
        <f t="shared" si="0"/>
        <v>106.92307692307692</v>
      </c>
      <c r="F24" s="42"/>
    </row>
    <row r="25" spans="1:6" ht="15.75">
      <c r="A25" s="5" t="s">
        <v>19</v>
      </c>
      <c r="B25" s="21" t="s">
        <v>20</v>
      </c>
      <c r="C25" s="17">
        <f>SUM(C26)</f>
        <v>5</v>
      </c>
      <c r="D25" s="17">
        <f>SUM(D26)</f>
        <v>5</v>
      </c>
      <c r="E25" s="6">
        <f t="shared" si="0"/>
        <v>100</v>
      </c>
      <c r="F25" s="42"/>
    </row>
    <row r="26" spans="1:6" ht="126">
      <c r="A26" s="7" t="s">
        <v>21</v>
      </c>
      <c r="B26" s="22" t="s">
        <v>22</v>
      </c>
      <c r="C26" s="18">
        <v>5</v>
      </c>
      <c r="D26" s="18">
        <v>5</v>
      </c>
      <c r="E26" s="8">
        <f t="shared" si="0"/>
        <v>100</v>
      </c>
      <c r="F26" s="42"/>
    </row>
    <row r="27" spans="1:6" ht="47.25">
      <c r="A27" s="11" t="s">
        <v>23</v>
      </c>
      <c r="B27" s="21" t="s">
        <v>24</v>
      </c>
      <c r="C27" s="17">
        <f>C28</f>
        <v>0.56</v>
      </c>
      <c r="D27" s="17">
        <f>D28</f>
        <v>0.75</v>
      </c>
      <c r="E27" s="6">
        <f t="shared" si="0"/>
        <v>133.92857142857142</v>
      </c>
      <c r="F27" s="42"/>
    </row>
    <row r="28" spans="1:6" ht="15.75">
      <c r="A28" s="11" t="s">
        <v>77</v>
      </c>
      <c r="B28" s="9" t="s">
        <v>8</v>
      </c>
      <c r="C28" s="36">
        <f>C29</f>
        <v>0.56</v>
      </c>
      <c r="D28" s="36">
        <f>D29</f>
        <v>0.75</v>
      </c>
      <c r="E28" s="6">
        <f t="shared" si="0"/>
        <v>133.92857142857142</v>
      </c>
      <c r="F28" s="42"/>
    </row>
    <row r="29" spans="1:6" ht="63">
      <c r="A29" s="13" t="s">
        <v>78</v>
      </c>
      <c r="B29" s="10" t="s">
        <v>79</v>
      </c>
      <c r="C29" s="35">
        <v>0.56</v>
      </c>
      <c r="D29" s="35">
        <v>0.75</v>
      </c>
      <c r="E29" s="8">
        <f t="shared" si="0"/>
        <v>133.92857142857142</v>
      </c>
      <c r="F29" s="42"/>
    </row>
    <row r="30" spans="1:6" ht="69" customHeight="1">
      <c r="A30" s="5" t="s">
        <v>25</v>
      </c>
      <c r="B30" s="21" t="s">
        <v>26</v>
      </c>
      <c r="C30" s="17">
        <f>SUM(C31+C36)</f>
        <v>4060.5</v>
      </c>
      <c r="D30" s="17">
        <f>SUM(D31+D36)</f>
        <v>4060.5</v>
      </c>
      <c r="E30" s="6">
        <f t="shared" si="0"/>
        <v>100</v>
      </c>
      <c r="F30" s="42"/>
    </row>
    <row r="31" spans="1:6" ht="189">
      <c r="A31" s="5" t="s">
        <v>27</v>
      </c>
      <c r="B31" s="21" t="s">
        <v>102</v>
      </c>
      <c r="C31" s="17">
        <f>SUM(C32+C33)</f>
        <v>3860.5</v>
      </c>
      <c r="D31" s="17">
        <f>SUM(D32+D33)</f>
        <v>3860.5</v>
      </c>
      <c r="E31" s="6">
        <f t="shared" si="0"/>
        <v>100</v>
      </c>
      <c r="F31" s="42"/>
    </row>
    <row r="32" spans="1:6" ht="146.25" customHeight="1">
      <c r="A32" s="7" t="s">
        <v>101</v>
      </c>
      <c r="B32" s="22" t="s">
        <v>28</v>
      </c>
      <c r="C32" s="18">
        <v>350</v>
      </c>
      <c r="D32" s="18">
        <v>350</v>
      </c>
      <c r="E32" s="8">
        <f t="shared" si="0"/>
        <v>100</v>
      </c>
      <c r="F32" s="42"/>
    </row>
    <row r="33" spans="1:6" ht="76.5" customHeight="1">
      <c r="A33" s="5" t="s">
        <v>103</v>
      </c>
      <c r="B33" s="21" t="s">
        <v>104</v>
      </c>
      <c r="C33" s="17">
        <f>C34+C35</f>
        <v>3510.5</v>
      </c>
      <c r="D33" s="17">
        <f>D34+D35</f>
        <v>3510.5</v>
      </c>
      <c r="E33" s="6">
        <f t="shared" si="0"/>
        <v>100</v>
      </c>
      <c r="F33" s="42"/>
    </row>
    <row r="34" spans="1:6" ht="49.5" customHeight="1">
      <c r="A34" s="7" t="s">
        <v>105</v>
      </c>
      <c r="B34" s="22" t="s">
        <v>106</v>
      </c>
      <c r="C34" s="18">
        <v>787.8</v>
      </c>
      <c r="D34" s="18">
        <v>787.8</v>
      </c>
      <c r="E34" s="8">
        <f t="shared" si="0"/>
        <v>100</v>
      </c>
      <c r="F34" s="42"/>
    </row>
    <row r="35" spans="1:6" ht="117" customHeight="1">
      <c r="A35" s="7" t="s">
        <v>107</v>
      </c>
      <c r="B35" s="22" t="s">
        <v>108</v>
      </c>
      <c r="C35" s="18">
        <v>2722.7</v>
      </c>
      <c r="D35" s="18">
        <v>2722.7</v>
      </c>
      <c r="E35" s="8">
        <f t="shared" si="0"/>
        <v>100</v>
      </c>
      <c r="F35" s="42"/>
    </row>
    <row r="36" spans="1:6" ht="157.5" customHeight="1">
      <c r="A36" s="5" t="s">
        <v>54</v>
      </c>
      <c r="B36" s="21" t="s">
        <v>80</v>
      </c>
      <c r="C36" s="17">
        <f>SUM(C37)</f>
        <v>200</v>
      </c>
      <c r="D36" s="17">
        <f>SUM(D37)</f>
        <v>200</v>
      </c>
      <c r="E36" s="6">
        <f t="shared" si="0"/>
        <v>100</v>
      </c>
      <c r="F36" s="42"/>
    </row>
    <row r="37" spans="1:6" ht="141.75">
      <c r="A37" s="7" t="s">
        <v>55</v>
      </c>
      <c r="B37" s="22" t="s">
        <v>81</v>
      </c>
      <c r="C37" s="29">
        <v>200</v>
      </c>
      <c r="D37" s="29">
        <v>200</v>
      </c>
      <c r="E37" s="8">
        <f t="shared" si="0"/>
        <v>100</v>
      </c>
      <c r="F37" s="42"/>
    </row>
    <row r="38" spans="1:6" ht="47.25">
      <c r="A38" s="5" t="s">
        <v>56</v>
      </c>
      <c r="B38" s="21" t="s">
        <v>82</v>
      </c>
      <c r="C38" s="17">
        <f>SUM(C40)+C41</f>
        <v>44.26</v>
      </c>
      <c r="D38" s="17">
        <f>SUM(D40)+D41</f>
        <v>44.26</v>
      </c>
      <c r="E38" s="6">
        <f t="shared" si="0"/>
        <v>100</v>
      </c>
      <c r="F38" s="42"/>
    </row>
    <row r="39" spans="1:6" ht="31.5">
      <c r="A39" s="7" t="s">
        <v>120</v>
      </c>
      <c r="B39" s="10" t="s">
        <v>119</v>
      </c>
      <c r="C39" s="18">
        <f>C40</f>
        <v>40</v>
      </c>
      <c r="D39" s="18">
        <f>D40</f>
        <v>40</v>
      </c>
      <c r="E39" s="8">
        <f t="shared" si="0"/>
        <v>100</v>
      </c>
      <c r="F39" s="42"/>
    </row>
    <row r="40" spans="1:6" ht="49.5" customHeight="1">
      <c r="A40" s="12" t="s">
        <v>83</v>
      </c>
      <c r="B40" s="23" t="s">
        <v>84</v>
      </c>
      <c r="C40" s="18">
        <v>40</v>
      </c>
      <c r="D40" s="18">
        <v>40</v>
      </c>
      <c r="E40" s="8">
        <f t="shared" si="0"/>
        <v>100</v>
      </c>
      <c r="F40" s="42"/>
    </row>
    <row r="41" spans="1:6" ht="28.5" customHeight="1">
      <c r="A41" s="5" t="s">
        <v>116</v>
      </c>
      <c r="B41" s="9" t="s">
        <v>113</v>
      </c>
      <c r="C41" s="17">
        <f>C42</f>
        <v>4.26</v>
      </c>
      <c r="D41" s="17">
        <f>D42</f>
        <v>4.26</v>
      </c>
      <c r="E41" s="6">
        <f t="shared" si="0"/>
        <v>100</v>
      </c>
      <c r="F41" s="42"/>
    </row>
    <row r="42" spans="1:6" ht="29.25" customHeight="1">
      <c r="A42" s="7" t="s">
        <v>117</v>
      </c>
      <c r="B42" s="10" t="s">
        <v>114</v>
      </c>
      <c r="C42" s="18">
        <f>C43</f>
        <v>4.26</v>
      </c>
      <c r="D42" s="18">
        <f>D43</f>
        <v>4.26</v>
      </c>
      <c r="E42" s="8">
        <f t="shared" si="0"/>
        <v>100</v>
      </c>
      <c r="F42" s="42"/>
    </row>
    <row r="43" spans="1:6" ht="28.5" customHeight="1">
      <c r="A43" s="12" t="s">
        <v>118</v>
      </c>
      <c r="B43" s="12" t="s">
        <v>115</v>
      </c>
      <c r="C43" s="18">
        <v>4.26</v>
      </c>
      <c r="D43" s="18">
        <v>4.26</v>
      </c>
      <c r="E43" s="8">
        <f t="shared" si="0"/>
        <v>100</v>
      </c>
      <c r="F43" s="42"/>
    </row>
    <row r="44" spans="1:6" ht="32.25" customHeight="1">
      <c r="A44" s="11" t="s">
        <v>57</v>
      </c>
      <c r="B44" s="21" t="s">
        <v>58</v>
      </c>
      <c r="C44" s="17">
        <f>C45</f>
        <v>10.17</v>
      </c>
      <c r="D44" s="17">
        <f>D45</f>
        <v>20.38</v>
      </c>
      <c r="E44" s="6">
        <f t="shared" si="0"/>
        <v>200.39331366764995</v>
      </c>
      <c r="F44" s="42"/>
    </row>
    <row r="45" spans="1:6" ht="86.25">
      <c r="A45" s="24" t="s">
        <v>85</v>
      </c>
      <c r="B45" s="25" t="s">
        <v>86</v>
      </c>
      <c r="C45" s="17">
        <f>C46+C48</f>
        <v>10.17</v>
      </c>
      <c r="D45" s="17">
        <f>D46+D48</f>
        <v>20.38</v>
      </c>
      <c r="E45" s="6">
        <f t="shared" si="0"/>
        <v>200.39331366764995</v>
      </c>
      <c r="F45" s="42"/>
    </row>
    <row r="46" spans="1:6" ht="63">
      <c r="A46" s="13" t="s">
        <v>125</v>
      </c>
      <c r="B46" s="22" t="s">
        <v>126</v>
      </c>
      <c r="C46" s="18">
        <f>C47</f>
        <v>10.17</v>
      </c>
      <c r="D46" s="18">
        <f>D47</f>
        <v>20.38</v>
      </c>
      <c r="E46" s="8">
        <f t="shared" si="0"/>
        <v>200.39331366764995</v>
      </c>
      <c r="F46" s="42"/>
    </row>
    <row r="47" spans="1:6" ht="78.75">
      <c r="A47" s="13" t="s">
        <v>87</v>
      </c>
      <c r="B47" s="22" t="s">
        <v>88</v>
      </c>
      <c r="C47" s="18">
        <v>10.17</v>
      </c>
      <c r="D47" s="18">
        <v>20.38</v>
      </c>
      <c r="E47" s="8">
        <f t="shared" si="0"/>
        <v>200.39331366764995</v>
      </c>
      <c r="F47" s="42"/>
    </row>
    <row r="48" spans="1:5" ht="94.5" hidden="1">
      <c r="A48" s="13" t="s">
        <v>122</v>
      </c>
      <c r="B48" s="23" t="s">
        <v>123</v>
      </c>
      <c r="C48" s="18">
        <f>C49</f>
        <v>0</v>
      </c>
      <c r="D48" s="18">
        <f>D49</f>
        <v>0</v>
      </c>
      <c r="E48" s="8"/>
    </row>
    <row r="49" spans="1:5" ht="94.5" hidden="1">
      <c r="A49" s="13" t="s">
        <v>121</v>
      </c>
      <c r="B49" s="23" t="s">
        <v>124</v>
      </c>
      <c r="C49" s="18">
        <v>0</v>
      </c>
      <c r="D49" s="18">
        <v>0</v>
      </c>
      <c r="E49" s="8"/>
    </row>
    <row r="50" spans="1:5" ht="29.25" hidden="1">
      <c r="A50" s="24" t="s">
        <v>89</v>
      </c>
      <c r="B50" s="25" t="s">
        <v>90</v>
      </c>
      <c r="C50" s="17">
        <f>C51</f>
        <v>0</v>
      </c>
      <c r="D50" s="17">
        <f>D51</f>
        <v>0</v>
      </c>
      <c r="E50" s="8" t="e">
        <f t="shared" si="0"/>
        <v>#DIV/0!</v>
      </c>
    </row>
    <row r="51" spans="1:5" ht="105" hidden="1">
      <c r="A51" s="26" t="s">
        <v>91</v>
      </c>
      <c r="B51" s="27" t="s">
        <v>92</v>
      </c>
      <c r="C51" s="18">
        <v>0</v>
      </c>
      <c r="D51" s="18">
        <v>0</v>
      </c>
      <c r="E51" s="8" t="e">
        <f t="shared" si="0"/>
        <v>#DIV/0!</v>
      </c>
    </row>
    <row r="52" spans="1:5" ht="31.5">
      <c r="A52" s="5" t="s">
        <v>29</v>
      </c>
      <c r="B52" s="19" t="s">
        <v>30</v>
      </c>
      <c r="C52" s="17">
        <f>C53+C65</f>
        <v>14989.689999999999</v>
      </c>
      <c r="D52" s="17">
        <f>D53+D65+D67</f>
        <v>14072.679999999998</v>
      </c>
      <c r="E52" s="6">
        <f t="shared" si="0"/>
        <v>93.88239516627762</v>
      </c>
    </row>
    <row r="53" spans="1:5" ht="47.25">
      <c r="A53" s="5" t="s">
        <v>31</v>
      </c>
      <c r="B53" s="21" t="s">
        <v>32</v>
      </c>
      <c r="C53" s="17">
        <f>SUM(C57+C60)+C54</f>
        <v>14989.689999999999</v>
      </c>
      <c r="D53" s="17">
        <f>SUM(D57+D60)+D54</f>
        <v>14059.689999999999</v>
      </c>
      <c r="E53" s="6">
        <f t="shared" si="0"/>
        <v>93.79573560227063</v>
      </c>
    </row>
    <row r="54" spans="1:5" ht="63">
      <c r="A54" s="5" t="s">
        <v>93</v>
      </c>
      <c r="B54" s="21" t="s">
        <v>94</v>
      </c>
      <c r="C54" s="32">
        <f>C56+C55</f>
        <v>7219.5</v>
      </c>
      <c r="D54" s="32">
        <f>D56+D55</f>
        <v>7219.5</v>
      </c>
      <c r="E54" s="6">
        <f t="shared" si="0"/>
        <v>100</v>
      </c>
    </row>
    <row r="55" spans="1:5" ht="148.5" customHeight="1">
      <c r="A55" s="37" t="s">
        <v>134</v>
      </c>
      <c r="B55" s="38" t="s">
        <v>135</v>
      </c>
      <c r="C55" s="28">
        <v>1631.79</v>
      </c>
      <c r="D55" s="28">
        <v>1631.79</v>
      </c>
      <c r="E55" s="8">
        <f t="shared" si="0"/>
        <v>100</v>
      </c>
    </row>
    <row r="56" spans="1:5" ht="31.5">
      <c r="A56" s="7" t="s">
        <v>95</v>
      </c>
      <c r="B56" s="22" t="s">
        <v>96</v>
      </c>
      <c r="C56" s="28">
        <v>5587.71</v>
      </c>
      <c r="D56" s="28">
        <v>5587.71</v>
      </c>
      <c r="E56" s="8">
        <f t="shared" si="0"/>
        <v>100</v>
      </c>
    </row>
    <row r="57" spans="1:5" ht="47.25">
      <c r="A57" s="5" t="s">
        <v>33</v>
      </c>
      <c r="B57" s="21" t="s">
        <v>34</v>
      </c>
      <c r="C57" s="17">
        <f>C58+C59</f>
        <v>99.91</v>
      </c>
      <c r="D57" s="17">
        <f>D58+D59</f>
        <v>99.91</v>
      </c>
      <c r="E57" s="6">
        <f t="shared" si="0"/>
        <v>100</v>
      </c>
    </row>
    <row r="58" spans="1:5" ht="63">
      <c r="A58" s="7" t="s">
        <v>35</v>
      </c>
      <c r="B58" s="22" t="s">
        <v>36</v>
      </c>
      <c r="C58" s="18">
        <v>98.91</v>
      </c>
      <c r="D58" s="18">
        <v>98.91</v>
      </c>
      <c r="E58" s="8">
        <f t="shared" si="0"/>
        <v>100</v>
      </c>
    </row>
    <row r="59" spans="1:5" ht="63">
      <c r="A59" s="7" t="s">
        <v>109</v>
      </c>
      <c r="B59" s="22" t="s">
        <v>110</v>
      </c>
      <c r="C59" s="18">
        <v>1</v>
      </c>
      <c r="D59" s="18">
        <v>1</v>
      </c>
      <c r="E59" s="8">
        <f t="shared" si="0"/>
        <v>100</v>
      </c>
    </row>
    <row r="60" spans="1:5" ht="21.75" customHeight="1">
      <c r="A60" s="5" t="s">
        <v>59</v>
      </c>
      <c r="B60" s="21" t="s">
        <v>60</v>
      </c>
      <c r="C60" s="17">
        <f>SUM(C61)+C62+C63+C64</f>
        <v>7670.28</v>
      </c>
      <c r="D60" s="17">
        <f>SUM(D61)+D62+D63+D64</f>
        <v>6740.28</v>
      </c>
      <c r="E60" s="6">
        <f t="shared" si="0"/>
        <v>87.87527965080805</v>
      </c>
    </row>
    <row r="61" spans="1:5" ht="102.75" customHeight="1">
      <c r="A61" s="7" t="s">
        <v>71</v>
      </c>
      <c r="B61" s="22" t="s">
        <v>70</v>
      </c>
      <c r="C61" s="18">
        <v>2399.54</v>
      </c>
      <c r="D61" s="18">
        <v>2399.54</v>
      </c>
      <c r="E61" s="8">
        <f t="shared" si="0"/>
        <v>100</v>
      </c>
    </row>
    <row r="62" spans="1:5" ht="195.75" customHeight="1">
      <c r="A62" s="7" t="s">
        <v>69</v>
      </c>
      <c r="B62" s="22" t="s">
        <v>72</v>
      </c>
      <c r="C62" s="30">
        <v>4270.07</v>
      </c>
      <c r="D62" s="30">
        <v>4270.07</v>
      </c>
      <c r="E62" s="8">
        <f t="shared" si="0"/>
        <v>100</v>
      </c>
    </row>
    <row r="63" spans="1:5" ht="67.5" customHeight="1">
      <c r="A63" s="39" t="s">
        <v>136</v>
      </c>
      <c r="B63" s="38" t="s">
        <v>137</v>
      </c>
      <c r="C63" s="30">
        <v>930</v>
      </c>
      <c r="D63" s="30">
        <v>0</v>
      </c>
      <c r="E63" s="8">
        <f t="shared" si="0"/>
        <v>0</v>
      </c>
    </row>
    <row r="64" spans="1:5" ht="93" customHeight="1">
      <c r="A64" s="39" t="s">
        <v>138</v>
      </c>
      <c r="B64" s="38" t="s">
        <v>139</v>
      </c>
      <c r="C64" s="30">
        <v>70.67</v>
      </c>
      <c r="D64" s="30">
        <v>70.67</v>
      </c>
      <c r="E64" s="8">
        <f t="shared" si="0"/>
        <v>100</v>
      </c>
    </row>
    <row r="65" spans="1:5" ht="130.5" customHeight="1">
      <c r="A65" s="5" t="s">
        <v>97</v>
      </c>
      <c r="B65" s="9" t="s">
        <v>98</v>
      </c>
      <c r="C65" s="17">
        <f>C66</f>
        <v>0</v>
      </c>
      <c r="D65" s="17">
        <f>D66</f>
        <v>15.98</v>
      </c>
      <c r="E65" s="8"/>
    </row>
    <row r="66" spans="1:5" ht="98.25" customHeight="1">
      <c r="A66" s="7" t="s">
        <v>99</v>
      </c>
      <c r="B66" s="10" t="s">
        <v>100</v>
      </c>
      <c r="C66" s="18">
        <v>0</v>
      </c>
      <c r="D66" s="18">
        <v>15.98</v>
      </c>
      <c r="E66" s="8"/>
    </row>
    <row r="67" spans="1:5" ht="65.25" customHeight="1">
      <c r="A67" s="40" t="s">
        <v>140</v>
      </c>
      <c r="B67" s="21" t="s">
        <v>141</v>
      </c>
      <c r="C67" s="31">
        <f>C68</f>
        <v>0</v>
      </c>
      <c r="D67" s="31">
        <f>D68</f>
        <v>-2.99</v>
      </c>
      <c r="E67" s="8"/>
    </row>
    <row r="68" spans="1:5" ht="77.25" customHeight="1">
      <c r="A68" s="41" t="s">
        <v>142</v>
      </c>
      <c r="B68" s="22" t="s">
        <v>143</v>
      </c>
      <c r="C68" s="30"/>
      <c r="D68" s="30">
        <v>-2.99</v>
      </c>
      <c r="E68" s="8"/>
    </row>
    <row r="69" spans="1:5" ht="15.75">
      <c r="A69" s="7"/>
      <c r="B69" s="19" t="s">
        <v>37</v>
      </c>
      <c r="C69" s="31">
        <f>SUM(C11+C52)</f>
        <v>29595.18</v>
      </c>
      <c r="D69" s="31">
        <f>SUM(D11+D52)</f>
        <v>28794.57</v>
      </c>
      <c r="E69" s="6">
        <f t="shared" si="0"/>
        <v>97.29479597691245</v>
      </c>
    </row>
    <row r="70" spans="1:3" ht="15.75">
      <c r="A70" s="14"/>
      <c r="B70" s="15"/>
      <c r="C70" s="16"/>
    </row>
    <row r="71" spans="1:3" ht="15.75">
      <c r="A71" s="14"/>
      <c r="B71" s="15"/>
      <c r="C71" s="16"/>
    </row>
    <row r="72" spans="1:3" ht="15.75">
      <c r="A72" s="14"/>
      <c r="B72" s="15"/>
      <c r="C72" s="16"/>
    </row>
    <row r="73" spans="1:4" ht="15.75">
      <c r="A73" s="56" t="s">
        <v>127</v>
      </c>
      <c r="B73" s="56"/>
      <c r="C73" s="56"/>
      <c r="D73" s="56"/>
    </row>
    <row r="74" spans="1:5" ht="15.75">
      <c r="A74" s="57" t="s">
        <v>73</v>
      </c>
      <c r="B74" s="57"/>
      <c r="C74" s="57"/>
      <c r="D74" s="57"/>
      <c r="E74" s="3"/>
    </row>
    <row r="75" spans="1:5" ht="15.75">
      <c r="A75" s="57" t="s">
        <v>63</v>
      </c>
      <c r="B75" s="57"/>
      <c r="C75" s="57"/>
      <c r="D75" s="57"/>
      <c r="E75" s="3"/>
    </row>
    <row r="76" spans="1:5" ht="15.75">
      <c r="A76" s="56" t="s">
        <v>130</v>
      </c>
      <c r="B76" s="56"/>
      <c r="C76" s="56"/>
      <c r="D76" s="56"/>
      <c r="E76" s="3"/>
    </row>
    <row r="77" spans="1:5" ht="15.75">
      <c r="A77" s="3"/>
      <c r="B77" s="3"/>
      <c r="C77" s="3"/>
      <c r="D77" s="3"/>
      <c r="E77" s="3"/>
    </row>
    <row r="80" spans="3:6" ht="15.75">
      <c r="C80" s="2"/>
      <c r="E80" s="14"/>
      <c r="F80" s="14"/>
    </row>
    <row r="81" spans="1:6" s="46" customFormat="1" ht="78.75">
      <c r="A81" s="43" t="s">
        <v>38</v>
      </c>
      <c r="B81" s="43" t="s">
        <v>39</v>
      </c>
      <c r="C81" s="43" t="s">
        <v>131</v>
      </c>
      <c r="D81" s="43" t="s">
        <v>132</v>
      </c>
      <c r="E81" s="44"/>
      <c r="F81" s="45"/>
    </row>
    <row r="82" spans="1:6" s="46" customFormat="1" ht="47.25">
      <c r="A82" s="47" t="s">
        <v>40</v>
      </c>
      <c r="B82" s="48" t="s">
        <v>41</v>
      </c>
      <c r="C82" s="49">
        <f>SUM(C83)</f>
        <v>1462.3499999999985</v>
      </c>
      <c r="D82" s="49">
        <f>SUM(D83)</f>
        <v>-1346.130000000001</v>
      </c>
      <c r="E82" s="50"/>
      <c r="F82" s="45"/>
    </row>
    <row r="83" spans="1:6" s="46" customFormat="1" ht="31.5">
      <c r="A83" s="51" t="s">
        <v>42</v>
      </c>
      <c r="B83" s="12" t="s">
        <v>43</v>
      </c>
      <c r="C83" s="52">
        <f>C84+C86</f>
        <v>1462.3499999999985</v>
      </c>
      <c r="D83" s="52">
        <f>D84+D86</f>
        <v>-1346.130000000001</v>
      </c>
      <c r="E83" s="53"/>
      <c r="F83" s="45"/>
    </row>
    <row r="84" spans="1:6" s="46" customFormat="1" ht="31.5">
      <c r="A84" s="47" t="s">
        <v>44</v>
      </c>
      <c r="B84" s="48" t="s">
        <v>45</v>
      </c>
      <c r="C84" s="49">
        <f>SUM(C85)</f>
        <v>-29595.18</v>
      </c>
      <c r="D84" s="49">
        <f>SUM(D85)</f>
        <v>-28794.57</v>
      </c>
      <c r="E84" s="50"/>
      <c r="F84" s="45"/>
    </row>
    <row r="85" spans="1:6" s="46" customFormat="1" ht="31.5">
      <c r="A85" s="51" t="s">
        <v>46</v>
      </c>
      <c r="B85" s="12" t="s">
        <v>47</v>
      </c>
      <c r="C85" s="52">
        <f>C69*(-1)</f>
        <v>-29595.18</v>
      </c>
      <c r="D85" s="52">
        <f>D69*(-1)</f>
        <v>-28794.57</v>
      </c>
      <c r="E85" s="53"/>
      <c r="F85" s="45"/>
    </row>
    <row r="86" spans="1:6" s="46" customFormat="1" ht="31.5">
      <c r="A86" s="47" t="s">
        <v>48</v>
      </c>
      <c r="B86" s="48" t="s">
        <v>49</v>
      </c>
      <c r="C86" s="49">
        <f>SUM(C87)</f>
        <v>31057.53</v>
      </c>
      <c r="D86" s="49">
        <f>SUM(D87)</f>
        <v>27448.44</v>
      </c>
      <c r="E86" s="50"/>
      <c r="F86" s="45"/>
    </row>
    <row r="87" spans="1:6" s="46" customFormat="1" ht="31.5">
      <c r="A87" s="51" t="s">
        <v>50</v>
      </c>
      <c r="B87" s="12" t="s">
        <v>51</v>
      </c>
      <c r="C87" s="52">
        <v>31057.53</v>
      </c>
      <c r="D87" s="52">
        <v>27448.44</v>
      </c>
      <c r="E87" s="53"/>
      <c r="F87" s="45"/>
    </row>
    <row r="88" spans="1:6" s="46" customFormat="1" ht="15.75">
      <c r="A88" s="45"/>
      <c r="B88" s="54"/>
      <c r="C88" s="55"/>
      <c r="E88" s="45"/>
      <c r="F88" s="45"/>
    </row>
    <row r="89" spans="1:3" s="46" customFormat="1" ht="15.75">
      <c r="A89" s="45"/>
      <c r="B89" s="54"/>
      <c r="C89" s="55"/>
    </row>
    <row r="90" spans="1:3" ht="15.75">
      <c r="A90" s="14"/>
      <c r="B90" s="15"/>
      <c r="C90" s="16"/>
    </row>
    <row r="91" spans="1:3" ht="15.75">
      <c r="A91" s="14"/>
      <c r="B91" s="15"/>
      <c r="C91" s="16"/>
    </row>
    <row r="92" spans="1:3" ht="15.75">
      <c r="A92" s="14"/>
      <c r="B92" s="15"/>
      <c r="C92" s="16"/>
    </row>
    <row r="93" spans="1:3" ht="15.75">
      <c r="A93" s="14"/>
      <c r="B93" s="15"/>
      <c r="C93" s="16"/>
    </row>
    <row r="100" s="3" customFormat="1" ht="15.75"/>
    <row r="101" s="3" customFormat="1" ht="15.75"/>
    <row r="102" s="3" customFormat="1" ht="15.75"/>
    <row r="103" s="3" customFormat="1" ht="15.75"/>
    <row r="110" ht="21.75" customHeight="1"/>
    <row r="111" ht="21.75" customHeight="1"/>
    <row r="112" ht="21.75" customHeight="1"/>
    <row r="113" ht="21.75" customHeight="1"/>
  </sheetData>
  <sheetProtection/>
  <mergeCells count="13">
    <mergeCell ref="A8:A9"/>
    <mergeCell ref="C8:C9"/>
    <mergeCell ref="D8:D9"/>
    <mergeCell ref="A76:D76"/>
    <mergeCell ref="A2:E2"/>
    <mergeCell ref="A3:E3"/>
    <mergeCell ref="A4:E4"/>
    <mergeCell ref="A5:E5"/>
    <mergeCell ref="A73:D73"/>
    <mergeCell ref="A74:D74"/>
    <mergeCell ref="E8:E9"/>
    <mergeCell ref="B8:B9"/>
    <mergeCell ref="A75:D75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Модеева</cp:lastModifiedBy>
  <cp:lastPrinted>2014-10-30T11:42:36Z</cp:lastPrinted>
  <dcterms:created xsi:type="dcterms:W3CDTF">1996-10-08T23:32:33Z</dcterms:created>
  <dcterms:modified xsi:type="dcterms:W3CDTF">2014-11-06T07:57:25Z</dcterms:modified>
  <cp:category/>
  <cp:version/>
  <cp:contentType/>
  <cp:contentStatus/>
</cp:coreProperties>
</file>