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5315" windowHeight="11640" activeTab="0"/>
  </bookViews>
  <sheets>
    <sheet name="ожид (свод)" sheetId="1" r:id="rId1"/>
    <sheet name="ожид (местн)" sheetId="2" state="hidden" r:id="rId2"/>
    <sheet name="ожид (обл)" sheetId="3" state="hidden" r:id="rId3"/>
    <sheet name="ожид (имбт)" sheetId="4" state="hidden" r:id="rId4"/>
  </sheets>
  <definedNames/>
  <calcPr fullCalcOnLoad="1"/>
</workbook>
</file>

<file path=xl/sharedStrings.xml><?xml version="1.0" encoding="utf-8"?>
<sst xmlns="http://schemas.openxmlformats.org/spreadsheetml/2006/main" count="237" uniqueCount="63">
  <si>
    <t xml:space="preserve">Наименование раздела и подраздела </t>
  </si>
  <si>
    <t>Общегосударственные вопросы</t>
  </si>
  <si>
    <t>Жилищно-коммунальное хозяйство</t>
  </si>
  <si>
    <t>Социальная политика</t>
  </si>
  <si>
    <t>Всего расходов</t>
  </si>
  <si>
    <t xml:space="preserve">(тыс .руб) </t>
  </si>
  <si>
    <t>Национальная оборона</t>
  </si>
  <si>
    <t>Культура</t>
  </si>
  <si>
    <t>0100</t>
  </si>
  <si>
    <t>0104</t>
  </si>
  <si>
    <t>0200</t>
  </si>
  <si>
    <t>0500</t>
  </si>
  <si>
    <t>0501</t>
  </si>
  <si>
    <t>0502</t>
  </si>
  <si>
    <t>0801</t>
  </si>
  <si>
    <t>0203</t>
  </si>
  <si>
    <t>0503</t>
  </si>
  <si>
    <t>Физическая культура и спорт</t>
  </si>
  <si>
    <t>0800</t>
  </si>
  <si>
    <t>Мобилизационная и вневойсковая подготовка</t>
  </si>
  <si>
    <t>Национальная безопасность и правоохранительная деятельность</t>
  </si>
  <si>
    <t>0300</t>
  </si>
  <si>
    <t>Жилищное хозяйство</t>
  </si>
  <si>
    <t>Коммунальное хозяйство</t>
  </si>
  <si>
    <t>Благоустройство</t>
  </si>
  <si>
    <t xml:space="preserve"> Код раздела</t>
  </si>
  <si>
    <t xml:space="preserve">  Код подраздела</t>
  </si>
  <si>
    <t>Киришского муниципального района Ленинградской области</t>
  </si>
  <si>
    <t>по разделам и  подразделам функциональной классификации</t>
  </si>
  <si>
    <t>Другие общегосударственные вопросы</t>
  </si>
  <si>
    <t xml:space="preserve">Кусинское сельское поселение  </t>
  </si>
  <si>
    <t>Пенсионное обеспечение</t>
  </si>
  <si>
    <t>1001</t>
  </si>
  <si>
    <t>0111</t>
  </si>
  <si>
    <t>0113</t>
  </si>
  <si>
    <t>1101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</si>
  <si>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</si>
  <si>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</si>
  <si>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</si>
  <si>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</si>
  <si>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</si>
  <si>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</si>
  <si>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</si>
  <si>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 xml:space="preserve">Культура, кинематография </t>
  </si>
  <si>
    <t>1100</t>
  </si>
  <si>
    <t>Физическая культура</t>
  </si>
  <si>
    <t>0409</t>
  </si>
  <si>
    <t>Дорожное хозяйство (дорожные фонды)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</si>
  <si>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</si>
  <si>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Оценка ожидаемого  исполнения расходов бюджета муниципального образования </t>
  </si>
  <si>
    <t>расходов за  2014 год</t>
  </si>
  <si>
    <t>Уточненный план на 2014 год</t>
  </si>
  <si>
    <t xml:space="preserve">Ожидаемое исполнение за 2014 год </t>
  </si>
  <si>
    <t>Ожидаемый процент исполнения за 2014 год</t>
  </si>
  <si>
    <t>0412</t>
  </si>
  <si>
    <t>1003</t>
  </si>
  <si>
    <t>Социальное обеспечение населения</t>
  </si>
  <si>
    <t>Другие вопросы в области национальной экономики</t>
  </si>
  <si>
    <t>собственные</t>
  </si>
  <si>
    <t>областные</t>
  </si>
  <si>
    <t>район</t>
  </si>
  <si>
    <t>0107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</si>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</sst>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0.000"/>
    <numFmt numFmtId="170" formatCode="#,##0_ ;\-#,##0\ "/>
    <numFmt numFmtId="171" formatCode="_-* #,##0_р_._-;\-* #,##0_р_._-;_-* &quot;-&quot;??_р_._-;_-@_-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19" fillId="0" borderId="0" xfId="52" applyFont="1">
      <alignment/>
      <protection/>
    </xf>
    <xf numFmtId="0" fontId="19" fillId="0" borderId="10" xfId="52" applyFont="1" applyBorder="1" applyAlignment="1">
      <alignment horizontal="center" wrapText="1"/>
      <protection/>
    </xf>
    <xf numFmtId="0" fontId="19" fillId="0" borderId="11" xfId="52" applyFont="1" applyBorder="1" applyAlignment="1">
      <alignment horizontal="center"/>
      <protection/>
    </xf>
    <xf numFmtId="0" fontId="19" fillId="0" borderId="10" xfId="52" applyFont="1" applyBorder="1" applyAlignment="1">
      <alignment horizontal="center"/>
      <protection/>
    </xf>
    <xf numFmtId="0" fontId="20" fillId="0" borderId="12" xfId="52" applyFont="1" applyBorder="1" applyAlignment="1">
      <alignment wrapText="1"/>
      <protection/>
    </xf>
    <xf numFmtId="49" fontId="20" fillId="0" borderId="13" xfId="52" applyNumberFormat="1" applyFont="1" applyBorder="1">
      <alignment/>
      <protection/>
    </xf>
    <xf numFmtId="2" fontId="20" fillId="0" borderId="13" xfId="52" applyNumberFormat="1" applyFont="1" applyBorder="1">
      <alignment/>
      <protection/>
    </xf>
    <xf numFmtId="0" fontId="19" fillId="0" borderId="14" xfId="52" applyFont="1" applyBorder="1" applyAlignment="1">
      <alignment wrapText="1"/>
      <protection/>
    </xf>
    <xf numFmtId="49" fontId="19" fillId="0" borderId="15" xfId="52" applyNumberFormat="1" applyFont="1" applyBorder="1">
      <alignment/>
      <protection/>
    </xf>
    <xf numFmtId="2" fontId="19" fillId="0" borderId="15" xfId="52" applyNumberFormat="1" applyFont="1" applyBorder="1">
      <alignment/>
      <protection/>
    </xf>
    <xf numFmtId="0" fontId="19" fillId="0" borderId="16" xfId="52" applyFont="1" applyBorder="1" applyAlignment="1">
      <alignment wrapText="1"/>
      <protection/>
    </xf>
    <xf numFmtId="49" fontId="19" fillId="0" borderId="17" xfId="52" applyNumberFormat="1" applyFont="1" applyBorder="1">
      <alignment/>
      <protection/>
    </xf>
    <xf numFmtId="2" fontId="19" fillId="0" borderId="17" xfId="52" applyNumberFormat="1" applyFont="1" applyBorder="1">
      <alignment/>
      <protection/>
    </xf>
    <xf numFmtId="49" fontId="20" fillId="0" borderId="17" xfId="52" applyNumberFormat="1" applyFont="1" applyBorder="1">
      <alignment/>
      <protection/>
    </xf>
    <xf numFmtId="0" fontId="19" fillId="0" borderId="18" xfId="52" applyFont="1" applyBorder="1" applyAlignment="1">
      <alignment wrapText="1"/>
      <protection/>
    </xf>
    <xf numFmtId="49" fontId="19" fillId="0" borderId="19" xfId="52" applyNumberFormat="1" applyFont="1" applyBorder="1">
      <alignment/>
      <protection/>
    </xf>
    <xf numFmtId="2" fontId="19" fillId="0" borderId="19" xfId="52" applyNumberFormat="1" applyFont="1" applyBorder="1">
      <alignment/>
      <protection/>
    </xf>
    <xf numFmtId="0" fontId="19" fillId="0" borderId="20" xfId="52" applyFont="1" applyBorder="1" applyAlignment="1">
      <alignment wrapText="1"/>
      <protection/>
    </xf>
    <xf numFmtId="49" fontId="19" fillId="0" borderId="21" xfId="52" applyNumberFormat="1" applyFont="1" applyBorder="1">
      <alignment/>
      <protection/>
    </xf>
    <xf numFmtId="2" fontId="19" fillId="0" borderId="21" xfId="52" applyNumberFormat="1" applyFont="1" applyBorder="1">
      <alignment/>
      <protection/>
    </xf>
    <xf numFmtId="49" fontId="19" fillId="0" borderId="22" xfId="52" applyNumberFormat="1" applyFont="1" applyBorder="1">
      <alignment/>
      <protection/>
    </xf>
    <xf numFmtId="0" fontId="20" fillId="0" borderId="23" xfId="52" applyFont="1" applyBorder="1" applyAlignment="1">
      <alignment wrapText="1"/>
      <protection/>
    </xf>
    <xf numFmtId="0" fontId="19" fillId="0" borderId="24" xfId="52" applyFont="1" applyBorder="1">
      <alignment/>
      <protection/>
    </xf>
    <xf numFmtId="0" fontId="19" fillId="0" borderId="0" xfId="0" applyFont="1" applyAlignment="1">
      <alignment/>
    </xf>
    <xf numFmtId="0" fontId="19" fillId="0" borderId="0" xfId="52" applyFont="1" applyAlignment="1">
      <alignment horizontal="right"/>
      <protection/>
    </xf>
    <xf numFmtId="0" fontId="19" fillId="0" borderId="11" xfId="52" applyFont="1" applyBorder="1" applyAlignment="1">
      <alignment/>
      <protection/>
    </xf>
    <xf numFmtId="0" fontId="19" fillId="0" borderId="25" xfId="52" applyFont="1" applyBorder="1" applyAlignment="1">
      <alignment horizontal="center" wrapText="1"/>
      <protection/>
    </xf>
    <xf numFmtId="0" fontId="19" fillId="0" borderId="11" xfId="52" applyFont="1" applyBorder="1" applyAlignment="1">
      <alignment horizontal="center" vertical="justify"/>
      <protection/>
    </xf>
    <xf numFmtId="0" fontId="19" fillId="0" borderId="10" xfId="52" applyFont="1" applyBorder="1" applyAlignment="1">
      <alignment vertical="justify"/>
      <protection/>
    </xf>
    <xf numFmtId="0" fontId="19" fillId="0" borderId="26" xfId="52" applyFont="1" applyBorder="1" applyAlignment="1">
      <alignment horizontal="center" vertical="justify"/>
      <protection/>
    </xf>
    <xf numFmtId="0" fontId="19" fillId="0" borderId="25" xfId="52" applyFont="1" applyBorder="1" applyAlignment="1">
      <alignment horizontal="center"/>
      <protection/>
    </xf>
    <xf numFmtId="0" fontId="19" fillId="0" borderId="26" xfId="52" applyFont="1" applyBorder="1" applyAlignment="1">
      <alignment horizontal="center"/>
      <protection/>
    </xf>
    <xf numFmtId="0" fontId="20" fillId="0" borderId="27" xfId="52" applyFont="1" applyBorder="1" applyAlignment="1">
      <alignment wrapText="1"/>
      <protection/>
    </xf>
    <xf numFmtId="49" fontId="20" fillId="0" borderId="28" xfId="52" applyNumberFormat="1" applyFont="1" applyBorder="1">
      <alignment/>
      <protection/>
    </xf>
    <xf numFmtId="49" fontId="19" fillId="0" borderId="29" xfId="52" applyNumberFormat="1" applyFont="1" applyBorder="1">
      <alignment/>
      <protection/>
    </xf>
    <xf numFmtId="2" fontId="20" fillId="0" borderId="27" xfId="52" applyNumberFormat="1" applyFont="1" applyBorder="1">
      <alignment/>
      <protection/>
    </xf>
    <xf numFmtId="2" fontId="20" fillId="0" borderId="28" xfId="52" applyNumberFormat="1" applyFont="1" applyBorder="1">
      <alignment/>
      <protection/>
    </xf>
    <xf numFmtId="2" fontId="20" fillId="0" borderId="30" xfId="52" applyNumberFormat="1" applyFont="1" applyBorder="1">
      <alignment/>
      <protection/>
    </xf>
    <xf numFmtId="0" fontId="19" fillId="0" borderId="31" xfId="52" applyFont="1" applyBorder="1" applyAlignment="1">
      <alignment wrapText="1"/>
      <protection/>
    </xf>
    <xf numFmtId="49" fontId="19" fillId="0" borderId="32" xfId="52" applyNumberFormat="1" applyFont="1" applyBorder="1">
      <alignment/>
      <protection/>
    </xf>
    <xf numFmtId="2" fontId="19" fillId="0" borderId="31" xfId="52" applyNumberFormat="1" applyFont="1" applyBorder="1">
      <alignment/>
      <protection/>
    </xf>
    <xf numFmtId="2" fontId="19" fillId="0" borderId="22" xfId="52" applyNumberFormat="1" applyFont="1" applyBorder="1">
      <alignment/>
      <protection/>
    </xf>
    <xf numFmtId="2" fontId="19" fillId="0" borderId="33" xfId="52" applyNumberFormat="1" applyFont="1" applyBorder="1">
      <alignment/>
      <protection/>
    </xf>
    <xf numFmtId="49" fontId="19" fillId="0" borderId="34" xfId="52" applyNumberFormat="1" applyFont="1" applyBorder="1">
      <alignment/>
      <protection/>
    </xf>
    <xf numFmtId="168" fontId="19" fillId="0" borderId="16" xfId="52" applyNumberFormat="1" applyFont="1" applyBorder="1">
      <alignment/>
      <protection/>
    </xf>
    <xf numFmtId="2" fontId="19" fillId="0" borderId="35" xfId="52" applyNumberFormat="1" applyFont="1" applyBorder="1">
      <alignment/>
      <protection/>
    </xf>
    <xf numFmtId="2" fontId="19" fillId="0" borderId="36" xfId="52" applyNumberFormat="1" applyFont="1" applyBorder="1">
      <alignment/>
      <protection/>
    </xf>
    <xf numFmtId="2" fontId="19" fillId="0" borderId="16" xfId="52" applyNumberFormat="1" applyFont="1" applyBorder="1">
      <alignment/>
      <protection/>
    </xf>
    <xf numFmtId="49" fontId="20" fillId="0" borderId="21" xfId="52" applyNumberFormat="1" applyFont="1" applyBorder="1">
      <alignment/>
      <protection/>
    </xf>
    <xf numFmtId="49" fontId="19" fillId="0" borderId="0" xfId="52" applyNumberFormat="1" applyFont="1" applyBorder="1">
      <alignment/>
      <protection/>
    </xf>
    <xf numFmtId="2" fontId="19" fillId="0" borderId="20" xfId="52" applyNumberFormat="1" applyFont="1" applyBorder="1">
      <alignment/>
      <protection/>
    </xf>
    <xf numFmtId="49" fontId="20" fillId="0" borderId="29" xfId="52" applyNumberFormat="1" applyFont="1" applyBorder="1">
      <alignment/>
      <protection/>
    </xf>
    <xf numFmtId="49" fontId="20" fillId="0" borderId="24" xfId="52" applyNumberFormat="1" applyFont="1" applyBorder="1">
      <alignment/>
      <protection/>
    </xf>
    <xf numFmtId="49" fontId="19" fillId="0" borderId="37" xfId="52" applyNumberFormat="1" applyFont="1" applyBorder="1">
      <alignment/>
      <protection/>
    </xf>
    <xf numFmtId="2" fontId="19" fillId="0" borderId="23" xfId="52" applyNumberFormat="1" applyFont="1" applyBorder="1">
      <alignment/>
      <protection/>
    </xf>
    <xf numFmtId="2" fontId="19" fillId="0" borderId="24" xfId="52" applyNumberFormat="1" applyFont="1" applyBorder="1">
      <alignment/>
      <protection/>
    </xf>
    <xf numFmtId="49" fontId="19" fillId="0" borderId="38" xfId="52" applyNumberFormat="1" applyFont="1" applyBorder="1">
      <alignment/>
      <protection/>
    </xf>
    <xf numFmtId="2" fontId="19" fillId="0" borderId="14" xfId="52" applyNumberFormat="1" applyFont="1" applyBorder="1">
      <alignment/>
      <protection/>
    </xf>
    <xf numFmtId="49" fontId="19" fillId="0" borderId="39" xfId="52" applyNumberFormat="1" applyFont="1" applyBorder="1">
      <alignment/>
      <protection/>
    </xf>
    <xf numFmtId="2" fontId="19" fillId="0" borderId="18" xfId="52" applyNumberFormat="1" applyFont="1" applyBorder="1">
      <alignment/>
      <protection/>
    </xf>
    <xf numFmtId="2" fontId="19" fillId="0" borderId="40" xfId="52" applyNumberFormat="1" applyFont="1" applyBorder="1">
      <alignment/>
      <protection/>
    </xf>
    <xf numFmtId="0" fontId="19" fillId="0" borderId="23" xfId="52" applyFont="1" applyBorder="1" applyAlignment="1">
      <alignment wrapText="1"/>
      <protection/>
    </xf>
    <xf numFmtId="49" fontId="19" fillId="0" borderId="24" xfId="52" applyNumberFormat="1" applyFont="1" applyBorder="1">
      <alignment/>
      <protection/>
    </xf>
    <xf numFmtId="49" fontId="19" fillId="0" borderId="41" xfId="52" applyNumberFormat="1" applyFont="1" applyBorder="1">
      <alignment/>
      <protection/>
    </xf>
    <xf numFmtId="2" fontId="20" fillId="0" borderId="12" xfId="52" applyNumberFormat="1" applyFont="1" applyBorder="1">
      <alignment/>
      <protection/>
    </xf>
    <xf numFmtId="2" fontId="20" fillId="0" borderId="42" xfId="52" applyNumberFormat="1" applyFont="1" applyBorder="1">
      <alignment/>
      <protection/>
    </xf>
    <xf numFmtId="0" fontId="19" fillId="0" borderId="37" xfId="52" applyFont="1" applyBorder="1">
      <alignment/>
      <protection/>
    </xf>
    <xf numFmtId="0" fontId="20" fillId="0" borderId="11" xfId="52" applyFont="1" applyBorder="1" applyAlignment="1">
      <alignment wrapText="1"/>
      <protection/>
    </xf>
    <xf numFmtId="49" fontId="20" fillId="0" borderId="10" xfId="52" applyNumberFormat="1" applyFont="1" applyBorder="1">
      <alignment/>
      <protection/>
    </xf>
    <xf numFmtId="2" fontId="20" fillId="0" borderId="10" xfId="52" applyNumberFormat="1" applyFont="1" applyBorder="1">
      <alignment/>
      <protection/>
    </xf>
    <xf numFmtId="2" fontId="20" fillId="0" borderId="26" xfId="52" applyNumberFormat="1" applyFont="1" applyBorder="1">
      <alignment/>
      <protection/>
    </xf>
    <xf numFmtId="49" fontId="20" fillId="0" borderId="15" xfId="52" applyNumberFormat="1" applyFont="1" applyBorder="1">
      <alignment/>
      <protection/>
    </xf>
    <xf numFmtId="49" fontId="20" fillId="0" borderId="23" xfId="0" applyNumberFormat="1" applyFont="1" applyBorder="1" applyAlignment="1">
      <alignment horizontal="left" vertical="center" wrapText="1"/>
    </xf>
    <xf numFmtId="49" fontId="19" fillId="0" borderId="23" xfId="0" applyNumberFormat="1" applyFont="1" applyBorder="1" applyAlignment="1">
      <alignment horizontal="left" vertical="center" wrapText="1"/>
    </xf>
    <xf numFmtId="2" fontId="19" fillId="0" borderId="43" xfId="52" applyNumberFormat="1" applyFont="1" applyBorder="1">
      <alignment/>
      <protection/>
    </xf>
    <xf numFmtId="2" fontId="20" fillId="0" borderId="23" xfId="52" applyNumberFormat="1" applyFont="1" applyBorder="1">
      <alignment/>
      <protection/>
    </xf>
    <xf numFmtId="2" fontId="19" fillId="0" borderId="31" xfId="52" applyNumberFormat="1" applyFont="1" applyFill="1" applyBorder="1">
      <alignment/>
      <protection/>
    </xf>
    <xf numFmtId="2" fontId="19" fillId="0" borderId="16" xfId="52" applyNumberFormat="1" applyFont="1" applyFill="1" applyBorder="1">
      <alignment/>
      <protection/>
    </xf>
    <xf numFmtId="168" fontId="19" fillId="0" borderId="16" xfId="52" applyNumberFormat="1" applyFont="1" applyFill="1" applyBorder="1">
      <alignment/>
      <protection/>
    </xf>
    <xf numFmtId="0" fontId="6" fillId="0" borderId="0" xfId="0" applyFont="1" applyAlignment="1">
      <alignment/>
    </xf>
    <xf numFmtId="49" fontId="19" fillId="0" borderId="27" xfId="52" applyNumberFormat="1" applyFont="1" applyBorder="1">
      <alignment/>
      <protection/>
    </xf>
    <xf numFmtId="2" fontId="19" fillId="0" borderId="27" xfId="52" applyNumberFormat="1" applyFont="1" applyBorder="1">
      <alignment/>
      <protection/>
    </xf>
    <xf numFmtId="2" fontId="19" fillId="0" borderId="28" xfId="52" applyNumberFormat="1" applyFont="1" applyBorder="1">
      <alignment/>
      <protection/>
    </xf>
    <xf numFmtId="49" fontId="20" fillId="0" borderId="31" xfId="52" applyNumberFormat="1" applyFont="1" applyBorder="1">
      <alignment/>
      <protection/>
    </xf>
    <xf numFmtId="49" fontId="20" fillId="0" borderId="27" xfId="52" applyNumberFormat="1" applyFont="1" applyBorder="1">
      <alignment/>
      <protection/>
    </xf>
    <xf numFmtId="2" fontId="20" fillId="0" borderId="27" xfId="52" applyNumberFormat="1" applyFont="1" applyFill="1" applyBorder="1">
      <alignment/>
      <protection/>
    </xf>
    <xf numFmtId="49" fontId="19" fillId="0" borderId="28" xfId="52" applyNumberFormat="1" applyFont="1" applyBorder="1">
      <alignment/>
      <protection/>
    </xf>
    <xf numFmtId="2" fontId="20" fillId="0" borderId="29" xfId="52" applyNumberFormat="1" applyFont="1" applyBorder="1">
      <alignment/>
      <protection/>
    </xf>
    <xf numFmtId="0" fontId="19" fillId="0" borderId="0" xfId="52" applyFont="1" applyAlignment="1">
      <alignment horizontal="center"/>
      <protection/>
    </xf>
    <xf numFmtId="0" fontId="6" fillId="0" borderId="0" xfId="0" applyFont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F47"/>
  <sheetViews>
    <sheetView tabSelected="1" zoomScalePageLayoutView="0" workbookViewId="0" topLeftCell="A1">
      <selection activeCell="J26" sqref="J26"/>
    </sheetView>
  </sheetViews>
  <sheetFormatPr defaultColWidth="9.00390625" defaultRowHeight="12.75"/>
  <cols>
    <col min="1" max="1" width="37.00390625" style="1" customWidth="1"/>
    <col min="2" max="2" width="9.875" style="1" customWidth="1"/>
    <col min="3" max="3" width="12.75390625" style="1" customWidth="1"/>
    <col min="4" max="4" width="14.125" style="1" customWidth="1"/>
    <col min="5" max="5" width="13.125" style="1" customWidth="1"/>
    <col min="6" max="6" width="13.375" style="1" customWidth="1"/>
    <col min="7" max="16384" width="9.125" style="1" customWidth="1"/>
  </cols>
  <sheetData>
    <row r="1" spans="1:6" ht="15.75">
      <c r="A1" s="3"/>
      <c r="B1" s="3"/>
      <c r="C1" s="3"/>
      <c r="D1" s="3"/>
      <c r="E1" s="3"/>
      <c r="F1" s="3"/>
    </row>
    <row r="2" spans="1:6" ht="15.75">
      <c r="A2" s="91" t="s">
        <v>49</v>
      </c>
      <c r="B2" s="91"/>
      <c r="C2" s="91"/>
      <c r="D2" s="91"/>
      <c r="E2" s="91"/>
      <c r="F2" s="91"/>
    </row>
    <row r="3" spans="1:6" ht="15.75">
      <c r="A3" s="91" t="s">
        <v>30</v>
      </c>
      <c r="B3" s="91"/>
      <c r="C3" s="91"/>
      <c r="D3" s="91"/>
      <c r="E3" s="91"/>
      <c r="F3" s="91"/>
    </row>
    <row r="4" spans="1:6" ht="15.75">
      <c r="A4" s="91" t="s">
        <v>27</v>
      </c>
      <c r="B4" s="91"/>
      <c r="C4" s="91"/>
      <c r="D4" s="91"/>
      <c r="E4" s="91"/>
      <c r="F4" s="91"/>
    </row>
    <row r="5" spans="1:6" ht="15.75">
      <c r="A5" s="91" t="s">
        <v>28</v>
      </c>
      <c r="B5" s="91"/>
      <c r="C5" s="91"/>
      <c r="D5" s="91"/>
      <c r="E5" s="91"/>
      <c r="F5" s="91"/>
    </row>
    <row r="6" spans="1:6" ht="15.75">
      <c r="A6" s="91" t="s">
        <v>50</v>
      </c>
      <c r="B6" s="91"/>
      <c r="C6" s="91"/>
      <c r="D6" s="91"/>
      <c r="E6" s="91"/>
      <c r="F6" s="91"/>
    </row>
    <row r="7" spans="1:6" ht="15.75">
      <c r="A7" s="3"/>
      <c r="B7" s="3"/>
      <c r="C7" s="3"/>
      <c r="D7" s="3"/>
      <c r="E7" s="3"/>
      <c r="F7" s="3"/>
    </row>
    <row r="8" spans="1:6" ht="16.5" thickBot="1">
      <c r="A8" s="3"/>
      <c r="B8" s="3"/>
      <c r="C8" s="3"/>
      <c r="D8" s="3"/>
      <c r="E8" s="26"/>
      <c r="F8" s="27" t="s">
        <v>5</v>
      </c>
    </row>
    <row r="9" spans="1:6" ht="70.5" customHeight="1" thickBot="1">
      <c r="A9" s="28" t="s">
        <v>0</v>
      </c>
      <c r="B9" s="4" t="s">
        <v>25</v>
      </c>
      <c r="C9" s="29" t="s">
        <v>26</v>
      </c>
      <c r="D9" s="30" t="s">
        <v>51</v>
      </c>
      <c r="E9" s="31" t="s">
        <v>52</v>
      </c>
      <c r="F9" s="32" t="s">
        <v>53</v>
      </c>
    </row>
    <row r="10" spans="1:6" ht="16.5" thickBot="1">
      <c r="A10" s="5">
        <v>1</v>
      </c>
      <c r="B10" s="6">
        <v>2</v>
      </c>
      <c r="C10" s="33">
        <v>3</v>
      </c>
      <c r="D10" s="5">
        <v>4</v>
      </c>
      <c r="E10" s="6">
        <v>5</v>
      </c>
      <c r="F10" s="34">
        <v>6</v>
      </c>
    </row>
    <row r="11" spans="1:6" ht="16.5" thickBot="1">
      <c r="A11" s="35" t="s">
        <v>1</v>
      </c>
      <c r="B11" s="36" t="s">
        <v>8</v>
      </c>
      <c r="C11" s="37"/>
      <c r="D11" s="38">
        <f>SUM(D12:D16)</f>
        <v>4444.75</v>
      </c>
      <c r="E11" s="39">
        <f>SUM(E12:E16)</f>
        <v>4432.31</v>
      </c>
      <c r="F11" s="40">
        <f aca="true" t="shared" si="0" ref="F11:F35">E11/D11*100</f>
        <v>99.72011924180212</v>
      </c>
    </row>
    <row r="12" spans="1:6" ht="93.75" customHeight="1">
      <c r="A12" s="41" t="s">
        <v>48</v>
      </c>
      <c r="B12" s="23"/>
      <c r="C12" s="42" t="s">
        <v>9</v>
      </c>
      <c r="D12" s="43">
        <f>SUM('ожид (местн)'!D12+'ожид (обл)'!D12+'ожид (имбт)'!D12)</f>
        <v>3617.66</v>
      </c>
      <c r="E12" s="44">
        <f>SUM('ожид (местн)'!E12+'ожид (обл)'!E12+'ожид (имбт)'!E12)</f>
        <v>3617.66</v>
      </c>
      <c r="F12" s="45">
        <f t="shared" si="0"/>
        <v>100</v>
      </c>
    </row>
    <row r="13" spans="1:6" ht="78.75">
      <c r="A13" s="13" t="s">
        <v>36</v>
      </c>
      <c r="B13" s="14"/>
      <c r="C13" s="46" t="s">
        <v>37</v>
      </c>
      <c r="D13" s="43">
        <f>SUM('ожид (местн)'!D13+'ожид (обл)'!D13+'ожид (имбт)'!D13)</f>
        <v>416.88</v>
      </c>
      <c r="E13" s="44">
        <f>SUM('ожид (местн)'!E13+'ожид (обл)'!E13+'ожид (имбт)'!E13)</f>
        <v>416.88</v>
      </c>
      <c r="F13" s="48">
        <f t="shared" si="0"/>
        <v>100</v>
      </c>
    </row>
    <row r="14" spans="1:6" ht="31.5">
      <c r="A14" s="13" t="s">
        <v>62</v>
      </c>
      <c r="B14" s="14"/>
      <c r="C14" s="46" t="s">
        <v>61</v>
      </c>
      <c r="D14" s="43">
        <v>105.64</v>
      </c>
      <c r="E14" s="44">
        <v>105.64</v>
      </c>
      <c r="F14" s="48">
        <f t="shared" si="0"/>
        <v>100</v>
      </c>
    </row>
    <row r="15" spans="1:6" ht="21.75" customHeight="1">
      <c r="A15" s="13" t="s">
        <v>38</v>
      </c>
      <c r="B15" s="14"/>
      <c r="C15" s="46" t="s">
        <v>33</v>
      </c>
      <c r="D15" s="43">
        <f>SUM('ожид (местн)'!D14+'ожид (обл)'!D14+'ожид (имбт)'!D14)</f>
        <v>12.44</v>
      </c>
      <c r="E15" s="44">
        <f>SUM('ожид (местн)'!E14+'ожид (обл)'!E14+'ожид (имбт)'!E14)</f>
        <v>0</v>
      </c>
      <c r="F15" s="48">
        <f t="shared" si="0"/>
        <v>0</v>
      </c>
    </row>
    <row r="16" spans="1:6" ht="36.75" customHeight="1" thickBot="1">
      <c r="A16" s="13" t="s">
        <v>29</v>
      </c>
      <c r="B16" s="16"/>
      <c r="C16" s="46" t="s">
        <v>34</v>
      </c>
      <c r="D16" s="43">
        <f>SUM('ожид (местн)'!D15+'ожид (обл)'!D15+'ожид (имбт)'!D15)</f>
        <v>292.13</v>
      </c>
      <c r="E16" s="44">
        <f>SUM('ожид (местн)'!E15+'ожид (обл)'!E15+'ожид (имбт)'!E15)</f>
        <v>292.13</v>
      </c>
      <c r="F16" s="49">
        <f t="shared" si="0"/>
        <v>100</v>
      </c>
    </row>
    <row r="17" spans="1:6" ht="16.5" thickBot="1">
      <c r="A17" s="35" t="s">
        <v>6</v>
      </c>
      <c r="B17" s="36" t="s">
        <v>10</v>
      </c>
      <c r="C17" s="37"/>
      <c r="D17" s="38">
        <f>SUM(D18)</f>
        <v>98.91</v>
      </c>
      <c r="E17" s="39">
        <f>SUM(E18)</f>
        <v>98.91</v>
      </c>
      <c r="F17" s="40">
        <f t="shared" si="0"/>
        <v>100</v>
      </c>
    </row>
    <row r="18" spans="1:6" ht="32.25" thickBot="1">
      <c r="A18" s="20" t="s">
        <v>19</v>
      </c>
      <c r="B18" s="51"/>
      <c r="C18" s="83" t="s">
        <v>15</v>
      </c>
      <c r="D18" s="84">
        <f>SUM('ожид (местн)'!D17+'ожид (обл)'!D17+'ожид (имбт)'!D17)</f>
        <v>98.91</v>
      </c>
      <c r="E18" s="85">
        <f>SUM('ожид (местн)'!E17+'ожид (обл)'!E17+'ожид (имбт)'!E17)</f>
        <v>98.91</v>
      </c>
      <c r="F18" s="22">
        <f t="shared" si="0"/>
        <v>100</v>
      </c>
    </row>
    <row r="19" spans="1:6" ht="48" thickBot="1">
      <c r="A19" s="70" t="s">
        <v>20</v>
      </c>
      <c r="B19" s="87" t="s">
        <v>21</v>
      </c>
      <c r="C19" s="36"/>
      <c r="D19" s="90">
        <f>SUM(D20:D20)</f>
        <v>170.22</v>
      </c>
      <c r="E19" s="39">
        <f>SUM(E20:E20)</f>
        <v>170.22</v>
      </c>
      <c r="F19" s="39">
        <f t="shared" si="0"/>
        <v>100</v>
      </c>
    </row>
    <row r="20" spans="1:6" ht="63.75" thickBot="1">
      <c r="A20" s="10" t="s">
        <v>39</v>
      </c>
      <c r="B20" s="86"/>
      <c r="C20" s="89" t="s">
        <v>40</v>
      </c>
      <c r="D20" s="85">
        <f>SUM('ожид (местн)'!D19+'ожид (обл)'!D19+'ожид (имбт)'!D19)</f>
        <v>170.22</v>
      </c>
      <c r="E20" s="85">
        <f>SUM('ожид (местн)'!E19+'ожид (обл)'!E19+'ожид (имбт)'!E19)</f>
        <v>170.22</v>
      </c>
      <c r="F20" s="45">
        <f t="shared" si="0"/>
        <v>100</v>
      </c>
    </row>
    <row r="21" spans="1:6" ht="16.5" thickBot="1">
      <c r="A21" s="75" t="s">
        <v>41</v>
      </c>
      <c r="B21" s="55" t="s">
        <v>42</v>
      </c>
      <c r="C21" s="56"/>
      <c r="D21" s="78">
        <f>SUM(D22:D23)</f>
        <v>4369.25</v>
      </c>
      <c r="E21" s="78">
        <f>SUM(E22:E23)</f>
        <v>3439.25</v>
      </c>
      <c r="F21" s="40">
        <f t="shared" si="0"/>
        <v>78.71488241689077</v>
      </c>
    </row>
    <row r="22" spans="1:6" ht="32.25" thickBot="1">
      <c r="A22" s="76" t="s">
        <v>47</v>
      </c>
      <c r="B22" s="55"/>
      <c r="C22" s="56" t="s">
        <v>46</v>
      </c>
      <c r="D22" s="84">
        <f>SUM('ожид (местн)'!D21+'ожид (обл)'!D21+'ожид (имбт)'!D21)</f>
        <v>3439.25</v>
      </c>
      <c r="E22" s="85">
        <f>SUM('ожид (местн)'!E21+'ожид (обл)'!E21+'ожид (имбт)'!E21)</f>
        <v>3439.25</v>
      </c>
      <c r="F22" s="40">
        <f t="shared" si="0"/>
        <v>100</v>
      </c>
    </row>
    <row r="23" spans="1:6" ht="33.75" customHeight="1" thickBot="1">
      <c r="A23" s="64" t="s">
        <v>57</v>
      </c>
      <c r="B23" s="55"/>
      <c r="C23" s="56" t="s">
        <v>54</v>
      </c>
      <c r="D23" s="84">
        <f>SUM('ожид (местн)'!D22+'ожид (обл)'!D22+'ожид (имбт)'!D22)</f>
        <v>930</v>
      </c>
      <c r="E23" s="85">
        <f>SUM('ожид (местн)'!E22+'ожид (обл)'!E22+'ожид (имбт)'!E22)</f>
        <v>0</v>
      </c>
      <c r="F23" s="40">
        <f t="shared" si="0"/>
        <v>0</v>
      </c>
    </row>
    <row r="24" spans="1:6" ht="32.25" thickBot="1">
      <c r="A24" s="35" t="s">
        <v>2</v>
      </c>
      <c r="B24" s="36" t="s">
        <v>11</v>
      </c>
      <c r="C24" s="37"/>
      <c r="D24" s="38">
        <v>15920.04</v>
      </c>
      <c r="E24" s="39">
        <f>SUM(E25:E27)</f>
        <v>15849.060000000001</v>
      </c>
      <c r="F24" s="40">
        <f t="shared" si="0"/>
        <v>99.55414684887727</v>
      </c>
    </row>
    <row r="25" spans="1:6" ht="15.75">
      <c r="A25" s="41" t="s">
        <v>22</v>
      </c>
      <c r="B25" s="23"/>
      <c r="C25" s="42" t="s">
        <v>12</v>
      </c>
      <c r="D25" s="43">
        <f>SUM('ожид (местн)'!D24+'ожид (обл)'!D24+'ожид (имбт)'!D24)</f>
        <v>2075.03</v>
      </c>
      <c r="E25" s="44">
        <f>SUM('ожид (местн)'!E24+'ожид (обл)'!E24+'ожид (имбт)'!E24)</f>
        <v>2054.1</v>
      </c>
      <c r="F25" s="45">
        <f>E25/D25*100</f>
        <v>98.99133988424262</v>
      </c>
    </row>
    <row r="26" spans="1:6" ht="15.75">
      <c r="A26" s="10" t="s">
        <v>23</v>
      </c>
      <c r="B26" s="11"/>
      <c r="C26" s="59" t="s">
        <v>13</v>
      </c>
      <c r="D26" s="43">
        <f>SUM('ожид (местн)'!D25+'ожид (обл)'!D25+'ожид (имбт)'!D25)</f>
        <v>11750.18</v>
      </c>
      <c r="E26" s="44">
        <f>SUM('ожид (местн)'!E25+'ожид (обл)'!E25+'ожид (имбт)'!E25)</f>
        <v>11456.93</v>
      </c>
      <c r="F26" s="48">
        <f t="shared" si="0"/>
        <v>97.50429355124773</v>
      </c>
    </row>
    <row r="27" spans="1:6" ht="16.5" thickBot="1">
      <c r="A27" s="17" t="s">
        <v>24</v>
      </c>
      <c r="B27" s="18"/>
      <c r="C27" s="61" t="s">
        <v>16</v>
      </c>
      <c r="D27" s="43">
        <v>2094.82</v>
      </c>
      <c r="E27" s="44">
        <f>SUM('ожид (местн)'!E26+'ожид (обл)'!E26+'ожид (имбт)'!E26)</f>
        <v>2338.03</v>
      </c>
      <c r="F27" s="63">
        <f t="shared" si="0"/>
        <v>111.61006673604415</v>
      </c>
    </row>
    <row r="28" spans="1:6" ht="16.5" thickBot="1">
      <c r="A28" s="35" t="s">
        <v>43</v>
      </c>
      <c r="B28" s="36" t="s">
        <v>18</v>
      </c>
      <c r="C28" s="54"/>
      <c r="D28" s="38">
        <f>D29</f>
        <v>2689.46</v>
      </c>
      <c r="E28" s="39">
        <f>E29</f>
        <v>2618.78</v>
      </c>
      <c r="F28" s="39">
        <f t="shared" si="0"/>
        <v>97.37196314501797</v>
      </c>
    </row>
    <row r="29" spans="1:6" ht="16.5" thickBot="1">
      <c r="A29" s="20" t="s">
        <v>7</v>
      </c>
      <c r="B29" s="21"/>
      <c r="C29" s="52" t="s">
        <v>14</v>
      </c>
      <c r="D29" s="43">
        <v>2689.46</v>
      </c>
      <c r="E29" s="44">
        <f>SUM('ожид (местн)'!E28+'ожид (обл)'!E28+'ожид (имбт)'!E28)</f>
        <v>2618.78</v>
      </c>
      <c r="F29" s="58">
        <f t="shared" si="0"/>
        <v>97.37196314501797</v>
      </c>
    </row>
    <row r="30" spans="1:6" ht="16.5" thickBot="1">
      <c r="A30" s="35" t="s">
        <v>3</v>
      </c>
      <c r="B30" s="36">
        <v>1000</v>
      </c>
      <c r="C30" s="37"/>
      <c r="D30" s="38">
        <f>SUM(D31)+D32</f>
        <v>421.82</v>
      </c>
      <c r="E30" s="38">
        <f>SUM(E31)+E32</f>
        <v>271.82</v>
      </c>
      <c r="F30" s="39">
        <f t="shared" si="0"/>
        <v>64.4398084491015</v>
      </c>
    </row>
    <row r="31" spans="1:6" ht="16.5" thickBot="1">
      <c r="A31" s="64" t="s">
        <v>31</v>
      </c>
      <c r="B31" s="65"/>
      <c r="C31" s="56" t="s">
        <v>32</v>
      </c>
      <c r="D31" s="84">
        <f>SUM('ожид (местн)'!D30+'ожид (обл)'!D30+'ожид (имбт)'!D30)</f>
        <v>271.82</v>
      </c>
      <c r="E31" s="85">
        <f>SUM('ожид (местн)'!E30+'ожид (обл)'!E30+'ожид (имбт)'!E30)</f>
        <v>271.82</v>
      </c>
      <c r="F31" s="58">
        <f>E31/D31*100</f>
        <v>100</v>
      </c>
    </row>
    <row r="32" spans="1:6" ht="32.25" thickBot="1">
      <c r="A32" s="20" t="s">
        <v>56</v>
      </c>
      <c r="B32" s="21"/>
      <c r="C32" s="52" t="s">
        <v>55</v>
      </c>
      <c r="D32" s="43">
        <f>SUM('ожид (местн)'!D31+'ожид (обл)'!D31+'ожид (имбт)'!D31)</f>
        <v>150</v>
      </c>
      <c r="E32" s="44">
        <f>SUM('ожид (местн)'!E31+'ожид (обл)'!E31+'ожид (имбт)'!E31)</f>
        <v>0</v>
      </c>
      <c r="F32" s="77">
        <f>E32/D32*100</f>
        <v>0</v>
      </c>
    </row>
    <row r="33" spans="1:6" ht="17.25" customHeight="1">
      <c r="A33" s="7" t="s">
        <v>17</v>
      </c>
      <c r="B33" s="8" t="s">
        <v>44</v>
      </c>
      <c r="C33" s="66"/>
      <c r="D33" s="67">
        <f>SUM(D34)</f>
        <v>2943.09</v>
      </c>
      <c r="E33" s="9">
        <f>SUM(E34)</f>
        <v>568.0899999999999</v>
      </c>
      <c r="F33" s="68">
        <f t="shared" si="0"/>
        <v>19.302501792333903</v>
      </c>
    </row>
    <row r="34" spans="1:6" ht="21" customHeight="1" thickBot="1">
      <c r="A34" s="17" t="s">
        <v>45</v>
      </c>
      <c r="B34" s="18"/>
      <c r="C34" s="61" t="s">
        <v>35</v>
      </c>
      <c r="D34" s="43">
        <f>SUM('ожид (местн)'!D33+'ожид (обл)'!D33+'ожид (имбт)'!D33)</f>
        <v>2943.09</v>
      </c>
      <c r="E34" s="44">
        <f>SUM('ожид (местн)'!E33+'ожид (обл)'!E33+'ожид (имбт)'!E33)</f>
        <v>568.0899999999999</v>
      </c>
      <c r="F34" s="49">
        <f t="shared" si="0"/>
        <v>19.302501792333903</v>
      </c>
    </row>
    <row r="35" spans="1:6" ht="24.75" customHeight="1" thickBot="1">
      <c r="A35" s="24" t="s">
        <v>4</v>
      </c>
      <c r="B35" s="25"/>
      <c r="C35" s="69"/>
      <c r="D35" s="88">
        <v>31057.53</v>
      </c>
      <c r="E35" s="38">
        <f>SUM(E11+E17+E24+E28+E33+E30)+E19+E21</f>
        <v>27448.440000000002</v>
      </c>
      <c r="F35" s="39">
        <f t="shared" si="0"/>
        <v>88.37933988955336</v>
      </c>
    </row>
    <row r="44" ht="12.75"/>
    <row r="45" spans="1:3" ht="12.75">
      <c r="A45" s="2"/>
      <c r="B45" s="2"/>
      <c r="C45" s="2"/>
    </row>
    <row r="46" spans="1:3" ht="12.75">
      <c r="A46" s="2"/>
      <c r="B46" s="2"/>
      <c r="C46" s="2"/>
    </row>
    <row r="47" spans="1:3" ht="12.75">
      <c r="A47" s="2"/>
      <c r="B47" s="2"/>
      <c r="C47" s="2"/>
    </row>
  </sheetData>
  <sheetProtection/>
  <mergeCells count="5">
    <mergeCell ref="A2:F2"/>
    <mergeCell ref="A3:F3"/>
    <mergeCell ref="A4:F4"/>
    <mergeCell ref="A5:F5"/>
    <mergeCell ref="A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28">
      <selection activeCell="A36" sqref="A36:IV47"/>
    </sheetView>
  </sheetViews>
  <sheetFormatPr defaultColWidth="9.00390625" defaultRowHeight="12.75"/>
  <cols>
    <col min="1" max="1" width="37.00390625" style="1" customWidth="1"/>
    <col min="2" max="2" width="8.00390625" style="1" customWidth="1"/>
    <col min="3" max="3" width="11.625" style="1" customWidth="1"/>
    <col min="4" max="4" width="14.125" style="1" customWidth="1"/>
    <col min="5" max="5" width="13.125" style="1" customWidth="1"/>
    <col min="6" max="6" width="13.375" style="1" customWidth="1"/>
    <col min="7" max="16384" width="9.125" style="1" customWidth="1"/>
  </cols>
  <sheetData>
    <row r="1" spans="1:6" ht="15.75">
      <c r="A1" s="3"/>
      <c r="B1" s="3"/>
      <c r="C1" s="3"/>
      <c r="D1" s="3"/>
      <c r="E1" s="3"/>
      <c r="F1" s="3"/>
    </row>
    <row r="2" spans="1:6" ht="15.75">
      <c r="A2" s="91" t="s">
        <v>49</v>
      </c>
      <c r="B2" s="91"/>
      <c r="C2" s="91"/>
      <c r="D2" s="91"/>
      <c r="E2" s="91"/>
      <c r="F2" s="91"/>
    </row>
    <row r="3" spans="1:6" ht="15.75">
      <c r="A3" s="91" t="s">
        <v>30</v>
      </c>
      <c r="B3" s="91"/>
      <c r="C3" s="91"/>
      <c r="D3" s="91"/>
      <c r="E3" s="91"/>
      <c r="F3" s="91"/>
    </row>
    <row r="4" spans="1:6" ht="15.75">
      <c r="A4" s="91" t="s">
        <v>27</v>
      </c>
      <c r="B4" s="91"/>
      <c r="C4" s="91"/>
      <c r="D4" s="91"/>
      <c r="E4" s="91"/>
      <c r="F4" s="91"/>
    </row>
    <row r="5" spans="1:6" ht="15.75">
      <c r="A5" s="91" t="s">
        <v>28</v>
      </c>
      <c r="B5" s="91"/>
      <c r="C5" s="91"/>
      <c r="D5" s="91"/>
      <c r="E5" s="91"/>
      <c r="F5" s="91"/>
    </row>
    <row r="6" spans="1:6" ht="15.75">
      <c r="A6" s="91" t="s">
        <v>50</v>
      </c>
      <c r="B6" s="91"/>
      <c r="C6" s="91"/>
      <c r="D6" s="91"/>
      <c r="E6" s="91"/>
      <c r="F6" s="91"/>
    </row>
    <row r="7" spans="1:6" ht="15.75">
      <c r="A7" s="3"/>
      <c r="B7" s="3"/>
      <c r="C7" s="3"/>
      <c r="D7" s="3"/>
      <c r="E7" s="3"/>
      <c r="F7" s="3"/>
    </row>
    <row r="8" spans="1:6" ht="16.5" thickBot="1">
      <c r="A8" s="3" t="s">
        <v>58</v>
      </c>
      <c r="B8" s="3"/>
      <c r="C8" s="3"/>
      <c r="D8" s="3"/>
      <c r="E8" s="26"/>
      <c r="F8" s="27" t="s">
        <v>5</v>
      </c>
    </row>
    <row r="9" spans="1:6" ht="70.5" customHeight="1" thickBot="1">
      <c r="A9" s="28" t="s">
        <v>0</v>
      </c>
      <c r="B9" s="4" t="s">
        <v>25</v>
      </c>
      <c r="C9" s="29" t="s">
        <v>26</v>
      </c>
      <c r="D9" s="30" t="s">
        <v>51</v>
      </c>
      <c r="E9" s="31" t="s">
        <v>52</v>
      </c>
      <c r="F9" s="32" t="s">
        <v>53</v>
      </c>
    </row>
    <row r="10" spans="1:6" ht="16.5" thickBot="1">
      <c r="A10" s="5">
        <v>1</v>
      </c>
      <c r="B10" s="6">
        <v>2</v>
      </c>
      <c r="C10" s="33">
        <v>3</v>
      </c>
      <c r="D10" s="5">
        <v>4</v>
      </c>
      <c r="E10" s="6">
        <v>5</v>
      </c>
      <c r="F10" s="34">
        <v>6</v>
      </c>
    </row>
    <row r="11" spans="1:6" ht="16.5" thickBot="1">
      <c r="A11" s="35" t="s">
        <v>1</v>
      </c>
      <c r="B11" s="36" t="s">
        <v>8</v>
      </c>
      <c r="C11" s="37"/>
      <c r="D11" s="38">
        <f>SUM(D12:D15)</f>
        <v>4316.64</v>
      </c>
      <c r="E11" s="39">
        <f>SUM(E12:E15)</f>
        <v>4304.2</v>
      </c>
      <c r="F11" s="40">
        <f aca="true" t="shared" si="0" ref="F11:F34">E11/D11*100</f>
        <v>99.7118128915082</v>
      </c>
    </row>
    <row r="12" spans="1:6" ht="93.75" customHeight="1">
      <c r="A12" s="41" t="s">
        <v>48</v>
      </c>
      <c r="B12" s="23"/>
      <c r="C12" s="42" t="s">
        <v>9</v>
      </c>
      <c r="D12" s="79">
        <v>3616.66</v>
      </c>
      <c r="E12" s="44">
        <v>3616.66</v>
      </c>
      <c r="F12" s="45">
        <f t="shared" si="0"/>
        <v>100</v>
      </c>
    </row>
    <row r="13" spans="1:6" ht="78.75">
      <c r="A13" s="13" t="s">
        <v>36</v>
      </c>
      <c r="B13" s="14"/>
      <c r="C13" s="46" t="s">
        <v>37</v>
      </c>
      <c r="D13" s="80">
        <v>416.88</v>
      </c>
      <c r="E13" s="15">
        <v>416.88</v>
      </c>
      <c r="F13" s="48">
        <f t="shared" si="0"/>
        <v>100</v>
      </c>
    </row>
    <row r="14" spans="1:6" ht="21.75" customHeight="1">
      <c r="A14" s="13" t="s">
        <v>38</v>
      </c>
      <c r="B14" s="14"/>
      <c r="C14" s="46" t="s">
        <v>33</v>
      </c>
      <c r="D14" s="81">
        <v>12.44</v>
      </c>
      <c r="E14" s="15"/>
      <c r="F14" s="48">
        <f t="shared" si="0"/>
        <v>0</v>
      </c>
    </row>
    <row r="15" spans="1:6" ht="36.75" customHeight="1" thickBot="1">
      <c r="A15" s="13" t="s">
        <v>29</v>
      </c>
      <c r="B15" s="16"/>
      <c r="C15" s="46" t="s">
        <v>34</v>
      </c>
      <c r="D15" s="80">
        <v>270.66</v>
      </c>
      <c r="E15" s="15">
        <v>270.66</v>
      </c>
      <c r="F15" s="49">
        <f t="shared" si="0"/>
        <v>100</v>
      </c>
    </row>
    <row r="16" spans="1:6" ht="16.5" thickBot="1">
      <c r="A16" s="35" t="s">
        <v>6</v>
      </c>
      <c r="B16" s="36" t="s">
        <v>10</v>
      </c>
      <c r="C16" s="37"/>
      <c r="D16" s="38">
        <f>SUM(D17)</f>
        <v>0</v>
      </c>
      <c r="E16" s="39">
        <f>SUM(E17)</f>
        <v>0</v>
      </c>
      <c r="F16" s="40" t="e">
        <f t="shared" si="0"/>
        <v>#DIV/0!</v>
      </c>
    </row>
    <row r="17" spans="1:6" ht="32.25" thickBot="1">
      <c r="A17" s="20" t="s">
        <v>19</v>
      </c>
      <c r="B17" s="51"/>
      <c r="C17" s="52" t="s">
        <v>15</v>
      </c>
      <c r="D17" s="53">
        <v>0</v>
      </c>
      <c r="E17" s="22"/>
      <c r="F17" s="22" t="e">
        <f t="shared" si="0"/>
        <v>#DIV/0!</v>
      </c>
    </row>
    <row r="18" spans="1:6" ht="47.25">
      <c r="A18" s="70" t="s">
        <v>20</v>
      </c>
      <c r="B18" s="71" t="s">
        <v>21</v>
      </c>
      <c r="C18" s="71"/>
      <c r="D18" s="72">
        <f>SUM(D19:D19)</f>
        <v>170.22</v>
      </c>
      <c r="E18" s="72">
        <f>SUM(E19:E19)</f>
        <v>170.22</v>
      </c>
      <c r="F18" s="73">
        <f t="shared" si="0"/>
        <v>100</v>
      </c>
    </row>
    <row r="19" spans="1:6" ht="63.75" thickBot="1">
      <c r="A19" s="10" t="s">
        <v>39</v>
      </c>
      <c r="B19" s="74"/>
      <c r="C19" s="11" t="s">
        <v>40</v>
      </c>
      <c r="D19" s="12">
        <v>170.22</v>
      </c>
      <c r="E19" s="12">
        <v>170.22</v>
      </c>
      <c r="F19" s="48">
        <f t="shared" si="0"/>
        <v>100</v>
      </c>
    </row>
    <row r="20" spans="1:6" ht="16.5" thickBot="1">
      <c r="A20" s="75" t="s">
        <v>41</v>
      </c>
      <c r="B20" s="55" t="s">
        <v>42</v>
      </c>
      <c r="C20" s="56"/>
      <c r="D20" s="78">
        <f>SUM(D21:D22)</f>
        <v>907.46</v>
      </c>
      <c r="E20" s="78">
        <f>SUM(E21:E22)</f>
        <v>907.46</v>
      </c>
      <c r="F20" s="40">
        <f t="shared" si="0"/>
        <v>100</v>
      </c>
    </row>
    <row r="21" spans="1:6" ht="32.25" thickBot="1">
      <c r="A21" s="76" t="s">
        <v>47</v>
      </c>
      <c r="B21" s="55"/>
      <c r="C21" s="56" t="s">
        <v>46</v>
      </c>
      <c r="D21" s="57">
        <v>907.46</v>
      </c>
      <c r="E21" s="58">
        <v>907.46</v>
      </c>
      <c r="F21" s="40">
        <f t="shared" si="0"/>
        <v>100</v>
      </c>
    </row>
    <row r="22" spans="1:6" ht="33.75" customHeight="1" thickBot="1">
      <c r="A22" s="64" t="s">
        <v>57</v>
      </c>
      <c r="B22" s="55"/>
      <c r="C22" s="56" t="s">
        <v>54</v>
      </c>
      <c r="D22" s="57">
        <v>0</v>
      </c>
      <c r="E22" s="58"/>
      <c r="F22" s="40" t="e">
        <f t="shared" si="0"/>
        <v>#DIV/0!</v>
      </c>
    </row>
    <row r="23" spans="1:6" ht="32.25" thickBot="1">
      <c r="A23" s="35" t="s">
        <v>2</v>
      </c>
      <c r="B23" s="36" t="s">
        <v>11</v>
      </c>
      <c r="C23" s="37"/>
      <c r="D23" s="38">
        <f>SUM(D24:D26)</f>
        <v>10379.580000000002</v>
      </c>
      <c r="E23" s="39">
        <f>SUM(E24:E26)</f>
        <v>10337.95</v>
      </c>
      <c r="F23" s="40">
        <f t="shared" si="0"/>
        <v>99.59892404124251</v>
      </c>
    </row>
    <row r="24" spans="1:6" ht="15.75">
      <c r="A24" s="41" t="s">
        <v>22</v>
      </c>
      <c r="B24" s="23"/>
      <c r="C24" s="42" t="s">
        <v>12</v>
      </c>
      <c r="D24" s="43">
        <v>2075.03</v>
      </c>
      <c r="E24" s="44">
        <v>2054.1</v>
      </c>
      <c r="F24" s="45">
        <f t="shared" si="0"/>
        <v>98.99133988424262</v>
      </c>
    </row>
    <row r="25" spans="1:6" ht="15.75">
      <c r="A25" s="10" t="s">
        <v>23</v>
      </c>
      <c r="B25" s="11"/>
      <c r="C25" s="59" t="s">
        <v>13</v>
      </c>
      <c r="D25" s="60">
        <v>6053.76</v>
      </c>
      <c r="E25" s="12">
        <v>6053.76</v>
      </c>
      <c r="F25" s="48">
        <f t="shared" si="0"/>
        <v>100</v>
      </c>
    </row>
    <row r="26" spans="1:6" ht="16.5" thickBot="1">
      <c r="A26" s="17" t="s">
        <v>24</v>
      </c>
      <c r="B26" s="18"/>
      <c r="C26" s="61" t="s">
        <v>16</v>
      </c>
      <c r="D26" s="62">
        <v>2250.79</v>
      </c>
      <c r="E26" s="19">
        <v>2230.09</v>
      </c>
      <c r="F26" s="63">
        <f t="shared" si="0"/>
        <v>99.08032290884535</v>
      </c>
    </row>
    <row r="27" spans="1:6" ht="16.5" thickBot="1">
      <c r="A27" s="35" t="s">
        <v>43</v>
      </c>
      <c r="B27" s="36" t="s">
        <v>18</v>
      </c>
      <c r="C27" s="54"/>
      <c r="D27" s="38">
        <f>D28</f>
        <v>2218.48</v>
      </c>
      <c r="E27" s="39">
        <f>E28</f>
        <v>2218.48</v>
      </c>
      <c r="F27" s="39">
        <f t="shared" si="0"/>
        <v>100</v>
      </c>
    </row>
    <row r="28" spans="1:6" ht="16.5" thickBot="1">
      <c r="A28" s="20" t="s">
        <v>7</v>
      </c>
      <c r="B28" s="21"/>
      <c r="C28" s="52" t="s">
        <v>14</v>
      </c>
      <c r="D28" s="53">
        <v>2218.48</v>
      </c>
      <c r="E28" s="22">
        <v>2218.48</v>
      </c>
      <c r="F28" s="58">
        <f t="shared" si="0"/>
        <v>100</v>
      </c>
    </row>
    <row r="29" spans="1:6" ht="16.5" thickBot="1">
      <c r="A29" s="35" t="s">
        <v>3</v>
      </c>
      <c r="B29" s="36">
        <v>1000</v>
      </c>
      <c r="C29" s="37"/>
      <c r="D29" s="38">
        <f>SUM(D30)+D31</f>
        <v>421.82</v>
      </c>
      <c r="E29" s="38">
        <f>SUM(E30)+E31</f>
        <v>271.82</v>
      </c>
      <c r="F29" s="39">
        <f t="shared" si="0"/>
        <v>64.4398084491015</v>
      </c>
    </row>
    <row r="30" spans="1:6" ht="16.5" thickBot="1">
      <c r="A30" s="64" t="s">
        <v>31</v>
      </c>
      <c r="B30" s="65"/>
      <c r="C30" s="56" t="s">
        <v>32</v>
      </c>
      <c r="D30" s="57">
        <v>271.82</v>
      </c>
      <c r="E30" s="58">
        <v>271.82</v>
      </c>
      <c r="F30" s="58">
        <f>E30/D30*100</f>
        <v>100</v>
      </c>
    </row>
    <row r="31" spans="1:6" ht="32.25" thickBot="1">
      <c r="A31" s="20" t="s">
        <v>56</v>
      </c>
      <c r="B31" s="21"/>
      <c r="C31" s="52" t="s">
        <v>55</v>
      </c>
      <c r="D31" s="53">
        <v>150</v>
      </c>
      <c r="E31" s="22"/>
      <c r="F31" s="77">
        <f>E31/D31*100</f>
        <v>0</v>
      </c>
    </row>
    <row r="32" spans="1:6" ht="17.25" customHeight="1">
      <c r="A32" s="7" t="s">
        <v>17</v>
      </c>
      <c r="B32" s="8" t="s">
        <v>44</v>
      </c>
      <c r="C32" s="66"/>
      <c r="D32" s="67">
        <f>SUM(D33)</f>
        <v>443.09</v>
      </c>
      <c r="E32" s="9">
        <f>SUM(E33)</f>
        <v>443.09</v>
      </c>
      <c r="F32" s="68">
        <f t="shared" si="0"/>
        <v>100</v>
      </c>
    </row>
    <row r="33" spans="1:6" ht="21" customHeight="1" thickBot="1">
      <c r="A33" s="17" t="s">
        <v>45</v>
      </c>
      <c r="B33" s="18"/>
      <c r="C33" s="61" t="s">
        <v>35</v>
      </c>
      <c r="D33" s="62">
        <v>443.09</v>
      </c>
      <c r="E33" s="19">
        <v>443.09</v>
      </c>
      <c r="F33" s="49">
        <f t="shared" si="0"/>
        <v>100</v>
      </c>
    </row>
    <row r="34" spans="1:6" ht="24.75" customHeight="1" thickBot="1">
      <c r="A34" s="24" t="s">
        <v>4</v>
      </c>
      <c r="B34" s="25"/>
      <c r="C34" s="69"/>
      <c r="D34" s="38">
        <f>SUM(D11+D16+D23+D27+D32+D29)+D18+D20</f>
        <v>18857.29</v>
      </c>
      <c r="E34" s="38">
        <f>SUM(E11+E16+E23+E27+E32+E29)+E18+E20</f>
        <v>18653.22</v>
      </c>
      <c r="F34" s="39">
        <f t="shared" si="0"/>
        <v>98.91781905035135</v>
      </c>
    </row>
    <row r="35" spans="1:3" ht="29.25" customHeight="1">
      <c r="A35" s="92"/>
      <c r="B35" s="92"/>
      <c r="C35" s="92"/>
    </row>
  </sheetData>
  <sheetProtection/>
  <mergeCells count="6">
    <mergeCell ref="A2:F2"/>
    <mergeCell ref="A3:F3"/>
    <mergeCell ref="A4:F4"/>
    <mergeCell ref="A5:F5"/>
    <mergeCell ref="A6:F6"/>
    <mergeCell ref="A35:C35"/>
  </mergeCells>
  <printOptions/>
  <pageMargins left="0" right="0" top="0" bottom="0" header="0.31496062992125984" footer="0.31496062992125984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9">
      <selection activeCell="A35" sqref="A35:IV45"/>
    </sheetView>
  </sheetViews>
  <sheetFormatPr defaultColWidth="9.00390625" defaultRowHeight="12.75"/>
  <cols>
    <col min="1" max="1" width="37.00390625" style="1" customWidth="1"/>
    <col min="2" max="2" width="8.00390625" style="1" customWidth="1"/>
    <col min="3" max="3" width="11.625" style="1" customWidth="1"/>
    <col min="4" max="4" width="14.125" style="1" customWidth="1"/>
    <col min="5" max="5" width="13.125" style="1" customWidth="1"/>
    <col min="6" max="6" width="14.75390625" style="1" customWidth="1"/>
    <col min="7" max="16384" width="9.125" style="1" customWidth="1"/>
  </cols>
  <sheetData>
    <row r="1" spans="1:6" ht="15.75">
      <c r="A1" s="3"/>
      <c r="B1" s="3"/>
      <c r="C1" s="3"/>
      <c r="D1" s="3"/>
      <c r="E1" s="3"/>
      <c r="F1" s="3"/>
    </row>
    <row r="2" spans="1:6" ht="15.75">
      <c r="A2" s="91" t="s">
        <v>49</v>
      </c>
      <c r="B2" s="91"/>
      <c r="C2" s="91"/>
      <c r="D2" s="91"/>
      <c r="E2" s="91"/>
      <c r="F2" s="91"/>
    </row>
    <row r="3" spans="1:6" ht="15.75">
      <c r="A3" s="91" t="s">
        <v>30</v>
      </c>
      <c r="B3" s="91"/>
      <c r="C3" s="91"/>
      <c r="D3" s="91"/>
      <c r="E3" s="91"/>
      <c r="F3" s="91"/>
    </row>
    <row r="4" spans="1:6" ht="15.75">
      <c r="A4" s="91" t="s">
        <v>27</v>
      </c>
      <c r="B4" s="91"/>
      <c r="C4" s="91"/>
      <c r="D4" s="91"/>
      <c r="E4" s="91"/>
      <c r="F4" s="91"/>
    </row>
    <row r="5" spans="1:6" ht="15.75">
      <c r="A5" s="91" t="s">
        <v>28</v>
      </c>
      <c r="B5" s="91"/>
      <c r="C5" s="91"/>
      <c r="D5" s="91"/>
      <c r="E5" s="91"/>
      <c r="F5" s="91"/>
    </row>
    <row r="6" spans="1:6" ht="15.75">
      <c r="A6" s="91" t="s">
        <v>50</v>
      </c>
      <c r="B6" s="91"/>
      <c r="C6" s="91"/>
      <c r="D6" s="91"/>
      <c r="E6" s="91"/>
      <c r="F6" s="91"/>
    </row>
    <row r="7" spans="1:6" ht="15.75">
      <c r="A7" s="3"/>
      <c r="B7" s="3"/>
      <c r="C7" s="3"/>
      <c r="D7" s="3"/>
      <c r="E7" s="3"/>
      <c r="F7" s="3"/>
    </row>
    <row r="8" spans="1:6" ht="16.5" thickBot="1">
      <c r="A8" s="3" t="s">
        <v>59</v>
      </c>
      <c r="B8" s="3"/>
      <c r="C8" s="3"/>
      <c r="D8" s="3"/>
      <c r="E8" s="26"/>
      <c r="F8" s="27" t="s">
        <v>5</v>
      </c>
    </row>
    <row r="9" spans="1:6" ht="70.5" customHeight="1" thickBot="1">
      <c r="A9" s="28" t="s">
        <v>0</v>
      </c>
      <c r="B9" s="4" t="s">
        <v>25</v>
      </c>
      <c r="C9" s="29" t="s">
        <v>26</v>
      </c>
      <c r="D9" s="30" t="s">
        <v>51</v>
      </c>
      <c r="E9" s="31" t="s">
        <v>52</v>
      </c>
      <c r="F9" s="32" t="s">
        <v>53</v>
      </c>
    </row>
    <row r="10" spans="1:6" ht="16.5" thickBot="1">
      <c r="A10" s="5">
        <v>1</v>
      </c>
      <c r="B10" s="6">
        <v>2</v>
      </c>
      <c r="C10" s="33">
        <v>3</v>
      </c>
      <c r="D10" s="5">
        <v>4</v>
      </c>
      <c r="E10" s="6">
        <v>5</v>
      </c>
      <c r="F10" s="34">
        <v>6</v>
      </c>
    </row>
    <row r="11" spans="1:6" ht="16.5" thickBot="1">
      <c r="A11" s="35" t="s">
        <v>1</v>
      </c>
      <c r="B11" s="36" t="s">
        <v>8</v>
      </c>
      <c r="C11" s="37"/>
      <c r="D11" s="38">
        <f>SUM(D12:D15)</f>
        <v>22.47</v>
      </c>
      <c r="E11" s="39">
        <f>SUM(E12:E15)</f>
        <v>22.47</v>
      </c>
      <c r="F11" s="40">
        <f aca="true" t="shared" si="0" ref="F11:F34">E11/D11*100</f>
        <v>100</v>
      </c>
    </row>
    <row r="12" spans="1:6" ht="93.75" customHeight="1">
      <c r="A12" s="41" t="s">
        <v>48</v>
      </c>
      <c r="B12" s="23"/>
      <c r="C12" s="42" t="s">
        <v>9</v>
      </c>
      <c r="D12" s="43">
        <v>1</v>
      </c>
      <c r="E12" s="44">
        <v>1</v>
      </c>
      <c r="F12" s="45">
        <f t="shared" si="0"/>
        <v>100</v>
      </c>
    </row>
    <row r="13" spans="1:6" ht="78.75">
      <c r="A13" s="13" t="s">
        <v>36</v>
      </c>
      <c r="B13" s="14"/>
      <c r="C13" s="46" t="s">
        <v>37</v>
      </c>
      <c r="D13" s="50"/>
      <c r="E13" s="15"/>
      <c r="F13" s="48" t="e">
        <f t="shared" si="0"/>
        <v>#DIV/0!</v>
      </c>
    </row>
    <row r="14" spans="1:6" ht="21.75" customHeight="1">
      <c r="A14" s="13" t="s">
        <v>38</v>
      </c>
      <c r="B14" s="14"/>
      <c r="C14" s="46" t="s">
        <v>33</v>
      </c>
      <c r="D14" s="47"/>
      <c r="E14" s="15"/>
      <c r="F14" s="48" t="e">
        <f t="shared" si="0"/>
        <v>#DIV/0!</v>
      </c>
    </row>
    <row r="15" spans="1:6" ht="36.75" customHeight="1" thickBot="1">
      <c r="A15" s="13" t="s">
        <v>29</v>
      </c>
      <c r="B15" s="16"/>
      <c r="C15" s="46" t="s">
        <v>34</v>
      </c>
      <c r="D15" s="50">
        <v>21.47</v>
      </c>
      <c r="E15" s="15">
        <v>21.47</v>
      </c>
      <c r="F15" s="49">
        <f t="shared" si="0"/>
        <v>100</v>
      </c>
    </row>
    <row r="16" spans="1:6" ht="16.5" thickBot="1">
      <c r="A16" s="35" t="s">
        <v>6</v>
      </c>
      <c r="B16" s="36" t="s">
        <v>10</v>
      </c>
      <c r="C16" s="37"/>
      <c r="D16" s="38">
        <f>SUM(D17)</f>
        <v>98.91</v>
      </c>
      <c r="E16" s="39">
        <f>SUM(E17)</f>
        <v>98.91</v>
      </c>
      <c r="F16" s="40">
        <f t="shared" si="0"/>
        <v>100</v>
      </c>
    </row>
    <row r="17" spans="1:6" ht="32.25" thickBot="1">
      <c r="A17" s="20" t="s">
        <v>19</v>
      </c>
      <c r="B17" s="51"/>
      <c r="C17" s="52" t="s">
        <v>15</v>
      </c>
      <c r="D17" s="53">
        <v>98.91</v>
      </c>
      <c r="E17" s="22">
        <v>98.91</v>
      </c>
      <c r="F17" s="22">
        <f t="shared" si="0"/>
        <v>100</v>
      </c>
    </row>
    <row r="18" spans="1:6" ht="47.25">
      <c r="A18" s="70" t="s">
        <v>20</v>
      </c>
      <c r="B18" s="71" t="s">
        <v>21</v>
      </c>
      <c r="C18" s="71"/>
      <c r="D18" s="72">
        <f>SUM(D19:D19)</f>
        <v>0</v>
      </c>
      <c r="E18" s="72">
        <f>SUM(E19:E19)</f>
        <v>0</v>
      </c>
      <c r="F18" s="73" t="e">
        <f t="shared" si="0"/>
        <v>#DIV/0!</v>
      </c>
    </row>
    <row r="19" spans="1:6" ht="63.75" thickBot="1">
      <c r="A19" s="10" t="s">
        <v>39</v>
      </c>
      <c r="B19" s="74"/>
      <c r="C19" s="11" t="s">
        <v>40</v>
      </c>
      <c r="D19" s="12"/>
      <c r="E19" s="12"/>
      <c r="F19" s="48" t="e">
        <f t="shared" si="0"/>
        <v>#DIV/0!</v>
      </c>
    </row>
    <row r="20" spans="1:6" ht="16.5" thickBot="1">
      <c r="A20" s="75" t="s">
        <v>41</v>
      </c>
      <c r="B20" s="55" t="s">
        <v>42</v>
      </c>
      <c r="C20" s="56"/>
      <c r="D20" s="78">
        <f>SUM(D21:D22)</f>
        <v>2531.79</v>
      </c>
      <c r="E20" s="78">
        <f>SUM(E21:E22)</f>
        <v>2531.79</v>
      </c>
      <c r="F20" s="40">
        <f t="shared" si="0"/>
        <v>100</v>
      </c>
    </row>
    <row r="21" spans="1:6" ht="32.25" thickBot="1">
      <c r="A21" s="76" t="s">
        <v>47</v>
      </c>
      <c r="B21" s="55"/>
      <c r="C21" s="56" t="s">
        <v>46</v>
      </c>
      <c r="D21" s="57">
        <v>2531.79</v>
      </c>
      <c r="E21" s="58">
        <v>2531.79</v>
      </c>
      <c r="F21" s="40">
        <f t="shared" si="0"/>
        <v>100</v>
      </c>
    </row>
    <row r="22" spans="1:6" ht="33.75" customHeight="1" thickBot="1">
      <c r="A22" s="64" t="s">
        <v>57</v>
      </c>
      <c r="B22" s="55"/>
      <c r="C22" s="56" t="s">
        <v>54</v>
      </c>
      <c r="D22" s="57"/>
      <c r="E22" s="58"/>
      <c r="F22" s="40" t="e">
        <f t="shared" si="0"/>
        <v>#DIV/0!</v>
      </c>
    </row>
    <row r="23" spans="1:6" ht="32.25" thickBot="1">
      <c r="A23" s="35" t="s">
        <v>2</v>
      </c>
      <c r="B23" s="36" t="s">
        <v>11</v>
      </c>
      <c r="C23" s="37"/>
      <c r="D23" s="38">
        <f>SUM(D24:D26)</f>
        <v>4265.94</v>
      </c>
      <c r="E23" s="39">
        <f>SUM(E24:E26)</f>
        <v>4255.86</v>
      </c>
      <c r="F23" s="40">
        <f t="shared" si="0"/>
        <v>99.76370975681796</v>
      </c>
    </row>
    <row r="24" spans="1:6" ht="15.75">
      <c r="A24" s="41" t="s">
        <v>22</v>
      </c>
      <c r="B24" s="23"/>
      <c r="C24" s="42" t="s">
        <v>12</v>
      </c>
      <c r="D24" s="43"/>
      <c r="E24" s="44"/>
      <c r="F24" s="45" t="e">
        <f t="shared" si="0"/>
        <v>#DIV/0!</v>
      </c>
    </row>
    <row r="25" spans="1:8" ht="15.75">
      <c r="A25" s="10" t="s">
        <v>23</v>
      </c>
      <c r="B25" s="11"/>
      <c r="C25" s="59" t="s">
        <v>13</v>
      </c>
      <c r="D25" s="60">
        <v>4158</v>
      </c>
      <c r="E25" s="12">
        <v>4147.92</v>
      </c>
      <c r="F25" s="48">
        <f t="shared" si="0"/>
        <v>99.75757575757575</v>
      </c>
      <c r="H25" s="82"/>
    </row>
    <row r="26" spans="1:8" ht="16.5" thickBot="1">
      <c r="A26" s="17" t="s">
        <v>24</v>
      </c>
      <c r="B26" s="18"/>
      <c r="C26" s="61" t="s">
        <v>16</v>
      </c>
      <c r="D26" s="62">
        <v>107.94</v>
      </c>
      <c r="E26" s="19">
        <v>107.94</v>
      </c>
      <c r="F26" s="63">
        <f t="shared" si="0"/>
        <v>100</v>
      </c>
      <c r="H26" s="82"/>
    </row>
    <row r="27" spans="1:6" ht="16.5" thickBot="1">
      <c r="A27" s="35" t="s">
        <v>43</v>
      </c>
      <c r="B27" s="36" t="s">
        <v>18</v>
      </c>
      <c r="C27" s="54"/>
      <c r="D27" s="38">
        <f>D28</f>
        <v>400.3</v>
      </c>
      <c r="E27" s="39">
        <f>E28</f>
        <v>400.3</v>
      </c>
      <c r="F27" s="39">
        <f t="shared" si="0"/>
        <v>100</v>
      </c>
    </row>
    <row r="28" spans="1:6" ht="16.5" thickBot="1">
      <c r="A28" s="20" t="s">
        <v>7</v>
      </c>
      <c r="B28" s="21"/>
      <c r="C28" s="52" t="s">
        <v>14</v>
      </c>
      <c r="D28" s="53">
        <v>400.3</v>
      </c>
      <c r="E28" s="22">
        <v>400.3</v>
      </c>
      <c r="F28" s="58">
        <f t="shared" si="0"/>
        <v>100</v>
      </c>
    </row>
    <row r="29" spans="1:6" ht="16.5" thickBot="1">
      <c r="A29" s="35" t="s">
        <v>3</v>
      </c>
      <c r="B29" s="36">
        <v>1000</v>
      </c>
      <c r="C29" s="37"/>
      <c r="D29" s="38">
        <f>SUM(D30)+D31</f>
        <v>0</v>
      </c>
      <c r="E29" s="38">
        <f>SUM(E30)+E31</f>
        <v>0</v>
      </c>
      <c r="F29" s="39" t="e">
        <f t="shared" si="0"/>
        <v>#DIV/0!</v>
      </c>
    </row>
    <row r="30" spans="1:6" ht="16.5" thickBot="1">
      <c r="A30" s="64" t="s">
        <v>31</v>
      </c>
      <c r="B30" s="65"/>
      <c r="C30" s="56" t="s">
        <v>32</v>
      </c>
      <c r="D30" s="57"/>
      <c r="E30" s="58"/>
      <c r="F30" s="58" t="e">
        <f>E30/D30*100</f>
        <v>#DIV/0!</v>
      </c>
    </row>
    <row r="31" spans="1:6" ht="32.25" thickBot="1">
      <c r="A31" s="20" t="s">
        <v>56</v>
      </c>
      <c r="B31" s="21"/>
      <c r="C31" s="52" t="s">
        <v>55</v>
      </c>
      <c r="D31" s="53"/>
      <c r="E31" s="22"/>
      <c r="F31" s="77" t="e">
        <f>E31/D31*100</f>
        <v>#DIV/0!</v>
      </c>
    </row>
    <row r="32" spans="1:6" ht="17.25" customHeight="1">
      <c r="A32" s="7" t="s">
        <v>17</v>
      </c>
      <c r="B32" s="8" t="s">
        <v>44</v>
      </c>
      <c r="C32" s="66"/>
      <c r="D32" s="67">
        <f>SUM(D33)</f>
        <v>0</v>
      </c>
      <c r="E32" s="9">
        <f>SUM(E33)</f>
        <v>0</v>
      </c>
      <c r="F32" s="68" t="e">
        <f t="shared" si="0"/>
        <v>#DIV/0!</v>
      </c>
    </row>
    <row r="33" spans="1:6" ht="21" customHeight="1" thickBot="1">
      <c r="A33" s="17" t="s">
        <v>45</v>
      </c>
      <c r="B33" s="18"/>
      <c r="C33" s="61" t="s">
        <v>35</v>
      </c>
      <c r="D33" s="62"/>
      <c r="E33" s="19"/>
      <c r="F33" s="49" t="e">
        <f t="shared" si="0"/>
        <v>#DIV/0!</v>
      </c>
    </row>
    <row r="34" spans="1:6" ht="24.75" customHeight="1" thickBot="1">
      <c r="A34" s="24" t="s">
        <v>4</v>
      </c>
      <c r="B34" s="25"/>
      <c r="C34" s="69"/>
      <c r="D34" s="38">
        <f>SUM(D11+D16+D23+D27+D32+D29)+D18+D20</f>
        <v>7319.41</v>
      </c>
      <c r="E34" s="38">
        <f>SUM(E11+E16+E23+E27+E32+E29)+E18+E20</f>
        <v>7309.33</v>
      </c>
      <c r="F34" s="39">
        <f t="shared" si="0"/>
        <v>99.86228398190565</v>
      </c>
    </row>
  </sheetData>
  <sheetProtection/>
  <mergeCells count="5">
    <mergeCell ref="A2:F2"/>
    <mergeCell ref="A3:F3"/>
    <mergeCell ref="A4:F4"/>
    <mergeCell ref="A5:F5"/>
    <mergeCell ref="A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">
      <selection activeCell="A40" sqref="A40"/>
    </sheetView>
  </sheetViews>
  <sheetFormatPr defaultColWidth="9.00390625" defaultRowHeight="12.75"/>
  <cols>
    <col min="1" max="1" width="37.00390625" style="1" customWidth="1"/>
    <col min="2" max="2" width="8.00390625" style="1" customWidth="1"/>
    <col min="3" max="3" width="11.625" style="1" customWidth="1"/>
    <col min="4" max="4" width="14.125" style="1" customWidth="1"/>
    <col min="5" max="5" width="13.125" style="1" customWidth="1"/>
    <col min="6" max="6" width="13.375" style="1" customWidth="1"/>
    <col min="7" max="16384" width="9.125" style="1" customWidth="1"/>
  </cols>
  <sheetData>
    <row r="1" spans="1:6" ht="15.75">
      <c r="A1" s="3"/>
      <c r="B1" s="3"/>
      <c r="C1" s="3"/>
      <c r="D1" s="3"/>
      <c r="E1" s="3"/>
      <c r="F1" s="3"/>
    </row>
    <row r="2" spans="1:6" ht="15.75">
      <c r="A2" s="91" t="s">
        <v>49</v>
      </c>
      <c r="B2" s="91"/>
      <c r="C2" s="91"/>
      <c r="D2" s="91"/>
      <c r="E2" s="91"/>
      <c r="F2" s="91"/>
    </row>
    <row r="3" spans="1:6" ht="15.75">
      <c r="A3" s="91" t="s">
        <v>30</v>
      </c>
      <c r="B3" s="91"/>
      <c r="C3" s="91"/>
      <c r="D3" s="91"/>
      <c r="E3" s="91"/>
      <c r="F3" s="91"/>
    </row>
    <row r="4" spans="1:6" ht="15.75">
      <c r="A4" s="91" t="s">
        <v>27</v>
      </c>
      <c r="B4" s="91"/>
      <c r="C4" s="91"/>
      <c r="D4" s="91"/>
      <c r="E4" s="91"/>
      <c r="F4" s="91"/>
    </row>
    <row r="5" spans="1:6" ht="15.75">
      <c r="A5" s="91" t="s">
        <v>28</v>
      </c>
      <c r="B5" s="91"/>
      <c r="C5" s="91"/>
      <c r="D5" s="91"/>
      <c r="E5" s="91"/>
      <c r="F5" s="91"/>
    </row>
    <row r="6" spans="1:6" ht="15.75">
      <c r="A6" s="91" t="s">
        <v>50</v>
      </c>
      <c r="B6" s="91"/>
      <c r="C6" s="91"/>
      <c r="D6" s="91"/>
      <c r="E6" s="91"/>
      <c r="F6" s="91"/>
    </row>
    <row r="7" spans="1:6" ht="15.75">
      <c r="A7" s="3"/>
      <c r="B7" s="3"/>
      <c r="C7" s="3"/>
      <c r="D7" s="3"/>
      <c r="E7" s="3"/>
      <c r="F7" s="3"/>
    </row>
    <row r="8" spans="1:6" ht="16.5" thickBot="1">
      <c r="A8" s="3" t="s">
        <v>60</v>
      </c>
      <c r="B8" s="3"/>
      <c r="C8" s="3"/>
      <c r="D8" s="3"/>
      <c r="E8" s="26"/>
      <c r="F8" s="27" t="s">
        <v>5</v>
      </c>
    </row>
    <row r="9" spans="1:6" ht="70.5" customHeight="1" thickBot="1">
      <c r="A9" s="28" t="s">
        <v>0</v>
      </c>
      <c r="B9" s="4" t="s">
        <v>25</v>
      </c>
      <c r="C9" s="29" t="s">
        <v>26</v>
      </c>
      <c r="D9" s="30" t="s">
        <v>51</v>
      </c>
      <c r="E9" s="31" t="s">
        <v>52</v>
      </c>
      <c r="F9" s="32" t="s">
        <v>53</v>
      </c>
    </row>
    <row r="10" spans="1:6" ht="16.5" thickBot="1">
      <c r="A10" s="5">
        <v>1</v>
      </c>
      <c r="B10" s="6">
        <v>2</v>
      </c>
      <c r="C10" s="33">
        <v>3</v>
      </c>
      <c r="D10" s="5">
        <v>4</v>
      </c>
      <c r="E10" s="6">
        <v>5</v>
      </c>
      <c r="F10" s="34">
        <v>6</v>
      </c>
    </row>
    <row r="11" spans="1:6" ht="16.5" thickBot="1">
      <c r="A11" s="35" t="s">
        <v>1</v>
      </c>
      <c r="B11" s="36" t="s">
        <v>8</v>
      </c>
      <c r="C11" s="37"/>
      <c r="D11" s="38">
        <f>SUM(D12:D15)</f>
        <v>0</v>
      </c>
      <c r="E11" s="39">
        <f>SUM(E12:E15)</f>
        <v>0</v>
      </c>
      <c r="F11" s="40" t="e">
        <f aca="true" t="shared" si="0" ref="F11:F34">E11/D11*100</f>
        <v>#DIV/0!</v>
      </c>
    </row>
    <row r="12" spans="1:6" ht="93.75" customHeight="1">
      <c r="A12" s="41" t="s">
        <v>48</v>
      </c>
      <c r="B12" s="23"/>
      <c r="C12" s="42" t="s">
        <v>9</v>
      </c>
      <c r="D12" s="43"/>
      <c r="E12" s="44"/>
      <c r="F12" s="45" t="e">
        <f t="shared" si="0"/>
        <v>#DIV/0!</v>
      </c>
    </row>
    <row r="13" spans="1:6" ht="78.75">
      <c r="A13" s="13" t="s">
        <v>36</v>
      </c>
      <c r="B13" s="14"/>
      <c r="C13" s="46" t="s">
        <v>37</v>
      </c>
      <c r="D13" s="50"/>
      <c r="E13" s="15"/>
      <c r="F13" s="48" t="e">
        <f t="shared" si="0"/>
        <v>#DIV/0!</v>
      </c>
    </row>
    <row r="14" spans="1:6" ht="21.75" customHeight="1">
      <c r="A14" s="13" t="s">
        <v>38</v>
      </c>
      <c r="B14" s="14"/>
      <c r="C14" s="46" t="s">
        <v>33</v>
      </c>
      <c r="D14" s="47"/>
      <c r="E14" s="15"/>
      <c r="F14" s="48" t="e">
        <f t="shared" si="0"/>
        <v>#DIV/0!</v>
      </c>
    </row>
    <row r="15" spans="1:6" ht="36.75" customHeight="1" thickBot="1">
      <c r="A15" s="13" t="s">
        <v>29</v>
      </c>
      <c r="B15" s="16"/>
      <c r="C15" s="46" t="s">
        <v>34</v>
      </c>
      <c r="D15" s="50"/>
      <c r="E15" s="15"/>
      <c r="F15" s="49" t="e">
        <f t="shared" si="0"/>
        <v>#DIV/0!</v>
      </c>
    </row>
    <row r="16" spans="1:6" ht="16.5" thickBot="1">
      <c r="A16" s="35" t="s">
        <v>6</v>
      </c>
      <c r="B16" s="36" t="s">
        <v>10</v>
      </c>
      <c r="C16" s="37"/>
      <c r="D16" s="38">
        <f>SUM(D17)</f>
        <v>0</v>
      </c>
      <c r="E16" s="39">
        <f>SUM(E17)</f>
        <v>0</v>
      </c>
      <c r="F16" s="40" t="e">
        <f t="shared" si="0"/>
        <v>#DIV/0!</v>
      </c>
    </row>
    <row r="17" spans="1:6" ht="32.25" thickBot="1">
      <c r="A17" s="20" t="s">
        <v>19</v>
      </c>
      <c r="B17" s="51"/>
      <c r="C17" s="52" t="s">
        <v>15</v>
      </c>
      <c r="D17" s="53"/>
      <c r="E17" s="22"/>
      <c r="F17" s="22" t="e">
        <f t="shared" si="0"/>
        <v>#DIV/0!</v>
      </c>
    </row>
    <row r="18" spans="1:6" ht="47.25">
      <c r="A18" s="70" t="s">
        <v>20</v>
      </c>
      <c r="B18" s="71" t="s">
        <v>21</v>
      </c>
      <c r="C18" s="71"/>
      <c r="D18" s="72">
        <f>SUM(D19:D19)</f>
        <v>0</v>
      </c>
      <c r="E18" s="72">
        <f>SUM(E19:E19)</f>
        <v>0</v>
      </c>
      <c r="F18" s="73" t="e">
        <f t="shared" si="0"/>
        <v>#DIV/0!</v>
      </c>
    </row>
    <row r="19" spans="1:6" ht="63.75" thickBot="1">
      <c r="A19" s="10" t="s">
        <v>39</v>
      </c>
      <c r="B19" s="74"/>
      <c r="C19" s="11" t="s">
        <v>40</v>
      </c>
      <c r="D19" s="12"/>
      <c r="E19" s="12"/>
      <c r="F19" s="48" t="e">
        <f t="shared" si="0"/>
        <v>#DIV/0!</v>
      </c>
    </row>
    <row r="20" spans="1:6" ht="16.5" thickBot="1">
      <c r="A20" s="75" t="s">
        <v>41</v>
      </c>
      <c r="B20" s="55" t="s">
        <v>42</v>
      </c>
      <c r="C20" s="56"/>
      <c r="D20" s="78">
        <f>SUM(D21:D22)</f>
        <v>930</v>
      </c>
      <c r="E20" s="78">
        <f>SUM(E21:E22)</f>
        <v>0</v>
      </c>
      <c r="F20" s="40">
        <f t="shared" si="0"/>
        <v>0</v>
      </c>
    </row>
    <row r="21" spans="1:6" ht="32.25" thickBot="1">
      <c r="A21" s="76" t="s">
        <v>47</v>
      </c>
      <c r="B21" s="55"/>
      <c r="C21" s="56" t="s">
        <v>46</v>
      </c>
      <c r="D21" s="57"/>
      <c r="E21" s="58"/>
      <c r="F21" s="40" t="e">
        <f t="shared" si="0"/>
        <v>#DIV/0!</v>
      </c>
    </row>
    <row r="22" spans="1:6" ht="33.75" customHeight="1" thickBot="1">
      <c r="A22" s="64" t="s">
        <v>57</v>
      </c>
      <c r="B22" s="55"/>
      <c r="C22" s="56" t="s">
        <v>54</v>
      </c>
      <c r="D22" s="57">
        <v>930</v>
      </c>
      <c r="E22" s="58"/>
      <c r="F22" s="40">
        <f t="shared" si="0"/>
        <v>0</v>
      </c>
    </row>
    <row r="23" spans="1:6" ht="32.25" thickBot="1">
      <c r="A23" s="35" t="s">
        <v>2</v>
      </c>
      <c r="B23" s="36" t="s">
        <v>11</v>
      </c>
      <c r="C23" s="37"/>
      <c r="D23" s="38">
        <f>SUM(D24:D26)</f>
        <v>1538.42</v>
      </c>
      <c r="E23" s="39">
        <f>SUM(E24:E26)</f>
        <v>1255.25</v>
      </c>
      <c r="F23" s="40">
        <f t="shared" si="0"/>
        <v>81.59345302323162</v>
      </c>
    </row>
    <row r="24" spans="1:6" ht="15.75">
      <c r="A24" s="41" t="s">
        <v>22</v>
      </c>
      <c r="B24" s="23"/>
      <c r="C24" s="42" t="s">
        <v>12</v>
      </c>
      <c r="D24" s="43"/>
      <c r="E24" s="44"/>
      <c r="F24" s="45" t="e">
        <f t="shared" si="0"/>
        <v>#DIV/0!</v>
      </c>
    </row>
    <row r="25" spans="1:6" ht="15.75">
      <c r="A25" s="10" t="s">
        <v>23</v>
      </c>
      <c r="B25" s="11"/>
      <c r="C25" s="59" t="s">
        <v>13</v>
      </c>
      <c r="D25" s="60">
        <v>1538.42</v>
      </c>
      <c r="E25" s="12">
        <v>1255.25</v>
      </c>
      <c r="F25" s="48">
        <f t="shared" si="0"/>
        <v>81.59345302323162</v>
      </c>
    </row>
    <row r="26" spans="1:6" ht="16.5" thickBot="1">
      <c r="A26" s="17" t="s">
        <v>24</v>
      </c>
      <c r="B26" s="18"/>
      <c r="C26" s="61" t="s">
        <v>16</v>
      </c>
      <c r="D26" s="62"/>
      <c r="E26" s="19"/>
      <c r="F26" s="63" t="e">
        <f t="shared" si="0"/>
        <v>#DIV/0!</v>
      </c>
    </row>
    <row r="27" spans="1:6" ht="16.5" thickBot="1">
      <c r="A27" s="35" t="s">
        <v>43</v>
      </c>
      <c r="B27" s="36" t="s">
        <v>18</v>
      </c>
      <c r="C27" s="54"/>
      <c r="D27" s="38">
        <f>D28</f>
        <v>0</v>
      </c>
      <c r="E27" s="39">
        <f>E28</f>
        <v>0</v>
      </c>
      <c r="F27" s="39" t="e">
        <f t="shared" si="0"/>
        <v>#DIV/0!</v>
      </c>
    </row>
    <row r="28" spans="1:6" ht="16.5" thickBot="1">
      <c r="A28" s="20" t="s">
        <v>7</v>
      </c>
      <c r="B28" s="21"/>
      <c r="C28" s="52" t="s">
        <v>14</v>
      </c>
      <c r="D28" s="53"/>
      <c r="E28" s="22"/>
      <c r="F28" s="58" t="e">
        <f t="shared" si="0"/>
        <v>#DIV/0!</v>
      </c>
    </row>
    <row r="29" spans="1:6" ht="16.5" thickBot="1">
      <c r="A29" s="35" t="s">
        <v>3</v>
      </c>
      <c r="B29" s="36">
        <v>1000</v>
      </c>
      <c r="C29" s="37"/>
      <c r="D29" s="38">
        <f>SUM(D30)+D31</f>
        <v>0</v>
      </c>
      <c r="E29" s="38">
        <f>SUM(E30)+E31</f>
        <v>0</v>
      </c>
      <c r="F29" s="39" t="e">
        <f t="shared" si="0"/>
        <v>#DIV/0!</v>
      </c>
    </row>
    <row r="30" spans="1:6" ht="16.5" thickBot="1">
      <c r="A30" s="64" t="s">
        <v>31</v>
      </c>
      <c r="B30" s="65"/>
      <c r="C30" s="56" t="s">
        <v>32</v>
      </c>
      <c r="D30" s="57"/>
      <c r="E30" s="58"/>
      <c r="F30" s="58" t="e">
        <f>E30/D30*100</f>
        <v>#DIV/0!</v>
      </c>
    </row>
    <row r="31" spans="1:6" ht="32.25" thickBot="1">
      <c r="A31" s="20" t="s">
        <v>56</v>
      </c>
      <c r="B31" s="21"/>
      <c r="C31" s="52" t="s">
        <v>55</v>
      </c>
      <c r="D31" s="53"/>
      <c r="E31" s="22"/>
      <c r="F31" s="77" t="e">
        <f>E31/D31*100</f>
        <v>#DIV/0!</v>
      </c>
    </row>
    <row r="32" spans="1:6" ht="17.25" customHeight="1">
      <c r="A32" s="7" t="s">
        <v>17</v>
      </c>
      <c r="B32" s="8" t="s">
        <v>44</v>
      </c>
      <c r="C32" s="66"/>
      <c r="D32" s="67">
        <f>SUM(D33)</f>
        <v>2500</v>
      </c>
      <c r="E32" s="9">
        <f>SUM(E33)</f>
        <v>125</v>
      </c>
      <c r="F32" s="68">
        <f t="shared" si="0"/>
        <v>5</v>
      </c>
    </row>
    <row r="33" spans="1:6" ht="21" customHeight="1" thickBot="1">
      <c r="A33" s="17" t="s">
        <v>45</v>
      </c>
      <c r="B33" s="18"/>
      <c r="C33" s="61" t="s">
        <v>35</v>
      </c>
      <c r="D33" s="62">
        <v>2500</v>
      </c>
      <c r="E33" s="19">
        <v>125</v>
      </c>
      <c r="F33" s="49">
        <f t="shared" si="0"/>
        <v>5</v>
      </c>
    </row>
    <row r="34" spans="1:6" ht="24.75" customHeight="1" thickBot="1">
      <c r="A34" s="24" t="s">
        <v>4</v>
      </c>
      <c r="B34" s="25"/>
      <c r="C34" s="69"/>
      <c r="D34" s="38">
        <f>SUM(D11+D16+D23+D27+D32+D29)+D18+D20</f>
        <v>4968.42</v>
      </c>
      <c r="E34" s="38">
        <f>SUM(E11+E16+E23+E27+E32+E29)+E18+E20</f>
        <v>1380.25</v>
      </c>
      <c r="F34" s="39">
        <f t="shared" si="0"/>
        <v>27.780461394165552</v>
      </c>
    </row>
  </sheetData>
  <sheetProtection/>
  <mergeCells count="5">
    <mergeCell ref="A2:F2"/>
    <mergeCell ref="A3:F3"/>
    <mergeCell ref="A4:F4"/>
    <mergeCell ref="A5:F5"/>
    <mergeCell ref="A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Жукова Оксана Геннадьевна</cp:lastModifiedBy>
  <cp:lastPrinted>2014-11-12T07:52:48Z</cp:lastPrinted>
  <dcterms:created xsi:type="dcterms:W3CDTF">2009-11-15T14:49:22Z</dcterms:created>
  <dcterms:modified xsi:type="dcterms:W3CDTF">2014-11-14T07:11:58Z</dcterms:modified>
  <cp:category/>
  <cp:version/>
  <cp:contentType/>
  <cp:contentStatus/>
</cp:coreProperties>
</file>