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рил1 ист" sheetId="1" r:id="rId1"/>
    <sheet name="Прил2 доходы" sheetId="2" r:id="rId2"/>
    <sheet name="Прил3 безвозм" sheetId="3" r:id="rId3"/>
    <sheet name="список - ноябрь" sheetId="4" r:id="rId4"/>
  </sheets>
  <definedNames>
    <definedName name="_xlnm.Print_Titles" localSheetId="3">'список - ноябрь'!$5:$5</definedName>
    <definedName name="_xlnm.Print_Area" localSheetId="1">'Прил2 доходы'!$A$1:$C$81</definedName>
    <definedName name="_xlnm.Print_Area" localSheetId="2">'Прил3 безвозм'!$A$1:$D$41</definedName>
    <definedName name="_xlnm.Print_Area" localSheetId="3">'список - ноябрь'!$A$1:$F$9</definedName>
  </definedNames>
  <calcPr fullCalcOnLoad="1"/>
</workbook>
</file>

<file path=xl/sharedStrings.xml><?xml version="1.0" encoding="utf-8"?>
<sst xmlns="http://schemas.openxmlformats.org/spreadsheetml/2006/main" count="250" uniqueCount="182">
  <si>
    <t>к решению совета депутатов</t>
  </si>
  <si>
    <t>Киришского муниципального района</t>
  </si>
  <si>
    <t>Ленинградской области</t>
  </si>
  <si>
    <t>ИСТОЧНИКИ</t>
  </si>
  <si>
    <t>Код бюджетной классификации источников внутреннего финансирования дефицита бюджета</t>
  </si>
  <si>
    <t>Наименование кодов источников внутреннего финансирования дефицита бюджета</t>
  </si>
  <si>
    <t>Сумма (тысяч рублей)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</si>
  <si>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</si>
  <si>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</si>
  <si>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</si>
  <si>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</si>
  <si>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</si>
  <si>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остатков средств бюджетов</t>
  </si>
  <si>
    <t>000 01 05 02 01 10 0000 510</t>
  </si>
  <si>
    <t>000 01 05 02 00 00 0000 600</t>
  </si>
  <si>
    <t>Уменьшение прочих остатков средств бюджетов</t>
  </si>
  <si>
    <t>000 01 05 02 01 10 0000 610</t>
  </si>
  <si>
    <t>муниципального образования</t>
  </si>
  <si>
    <t xml:space="preserve"> Кусинское сельское поселение</t>
  </si>
  <si>
    <t xml:space="preserve">   Кусинское сельское поселение  Киришского муниципального района </t>
  </si>
  <si>
    <t xml:space="preserve">     внутреннего финансирования дефицита бюджета муниципального образования </t>
  </si>
  <si>
    <t>Приложение 1</t>
  </si>
  <si>
    <t>Кусинское сельское поселение</t>
  </si>
  <si>
    <t xml:space="preserve">муниципального образования Кусинское сельское поселение </t>
  </si>
  <si>
    <t>Код бюджетной классификации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</si>
  <si>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</si>
  <si>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</si>
  <si>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</si>
  <si>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</si>
  <si>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</si>
  <si>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000 202 04999 10 0000 151</t>
  </si>
  <si>
    <t>000 2 02 03000 00 0000 151</t>
  </si>
  <si>
    <t>Субвенции бюджетам субъектов Российской Федерации и муниципальных образований</t>
  </si>
  <si>
    <t>000 2 02 03015 10 0000 151</t>
  </si>
  <si>
    <t>Приложение  3</t>
  </si>
  <si>
    <t xml:space="preserve">Ленинградской области </t>
  </si>
  <si>
    <t>Источники доходов</t>
  </si>
  <si>
    <t xml:space="preserve">Сумма      (тысяч рублей) </t>
  </si>
  <si>
    <t>Прочие межбюджетные трансферты, передаваемые бюджетам поселений - иные межбюджетные трансферты на подготовку и проведение мероприятий, посвященных дню образования Ленинградской области</t>
  </si>
  <si>
    <t>000 2 02 03024 10 0000 151</t>
  </si>
  <si>
    <t>Прочие межбюджетные трансферты, передаваемые бюджетам поселений - иные межбюджетные трансферты на поэтапное повышение уровня средней заработной платы работников культуры</t>
  </si>
  <si>
    <t>000 2 02 04999 10 0106 151</t>
  </si>
  <si>
    <t>000 2 02 04999 10 0107 151</t>
  </si>
  <si>
    <t>000 2 02 04999 10 0102 151</t>
  </si>
  <si>
    <t>Приложение 2</t>
  </si>
  <si>
    <t>Прогнозируемое поступление доходов в бюджет</t>
  </si>
  <si>
    <t xml:space="preserve">Киришского муниципального района Ленинградской области </t>
  </si>
  <si>
    <t>Наименование доходов</t>
  </si>
  <si>
    <t>000 1 00 00000 00 0000 000</t>
  </si>
  <si>
    <t>000 1 01 00000 00 0000 000</t>
  </si>
  <si>
    <t>Налоги на прибыль, доходы</t>
  </si>
  <si>
    <t>000 1 01 02000 01 0000 110</t>
  </si>
  <si>
    <t>Налоги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</si>
  <si>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</si>
  <si>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</si>
  <si>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000 1 06 00000 00 0000 000</t>
  </si>
  <si>
    <t>Налоги на имущество</t>
  </si>
  <si>
    <t>000 1 06 01000 00 0000 000</t>
  </si>
  <si>
    <t>Налоги на имущество физических лиц</t>
  </si>
  <si>
    <t>000 1 06 01030 10 0000 110</t>
  </si>
  <si>
    <t xml:space="preserve">000 1 06 04000 02 0000 110 </t>
  </si>
  <si>
    <t>Транспортный налог</t>
  </si>
  <si>
    <t>000 1 06 04011 02 0000 110</t>
  </si>
  <si>
    <t>Транспортный налог с организаций</t>
  </si>
  <si>
    <t xml:space="preserve">000 1 06 04012 02 0000 110 </t>
  </si>
  <si>
    <t>Транспортный налог с физических лиц</t>
  </si>
  <si>
    <t>000 1 06 06000 00 0000 110</t>
  </si>
  <si>
    <t>Земельный налог</t>
  </si>
  <si>
    <t>000 1 08 00000 00 0000 000</t>
  </si>
  <si>
    <t>Государственная пошлина</t>
  </si>
  <si>
    <t>000 1 08 04000 01 0000 110</t>
  </si>
  <si>
    <t>Государственная пошлина за совершение нотариальных действий (за исключением действий совершаемых консульскими учреждениями Российской Федерации)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</si>
  <si>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</si>
  <si>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</si>
  <si>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</si>
  <si>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</si>
  <si>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</si>
  <si>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</si>
  <si>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000 1 11 05070 00 0000 120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</si>
  <si>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</si>
  <si>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000 1 11 05075 10 0000 120</t>
  </si>
  <si>
    <t>000 1 11 05075 10 0001 120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</si>
  <si>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</si>
  <si>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</si>
  <si>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</si>
  <si>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000 1 13 00000 00 0000 000</t>
  </si>
  <si>
    <t>Доходы от оказания платных услуг (работ) и компенсации затрат государства</t>
  </si>
  <si>
    <t>000 1 13 01995 10 0000 130</t>
  </si>
  <si>
    <t>000 2 02 02000 00 0000 151</t>
  </si>
  <si>
    <t>Субсидии бюджетам субъектов Российской Федерации (межбюджетные субсидии)</t>
  </si>
  <si>
    <t>000 2 02 02999 00 0000 151</t>
  </si>
  <si>
    <t>Прочие субсидии</t>
  </si>
  <si>
    <t>000 2 02 02999 10 0000 151</t>
  </si>
  <si>
    <t>000 2 02 04000 00 0000 151</t>
  </si>
  <si>
    <t>000 202 04999 10 0103 151</t>
  </si>
  <si>
    <t>000 202 04999 10 0105 151</t>
  </si>
  <si>
    <t>ВСЕГО: доходов</t>
  </si>
  <si>
    <t>Субсидии на реализацию проектов местных инициатив граждан, получивших грантовую поддержку</t>
  </si>
  <si>
    <t>Ленинградской области на 2015 год</t>
  </si>
  <si>
    <t>на 2015 год</t>
  </si>
  <si>
    <t>000 1 01 02030 01 0000 110</t>
  </si>
  <si>
    <t>Налог на доходы физических лиц с доходов, полученных физическими лицами  в соответствии со статьей   228 Налогового кодекса Российской Федерации</t>
  </si>
  <si>
    <t>000 1 03 00000 00 0000 000</t>
  </si>
  <si>
    <t>000 1 03 02000 01 0000 110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</si>
  <si>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</si>
  <si>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</si>
  <si>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</si>
  <si>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</si>
  <si>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</si>
  <si>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</si>
  <si>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</si>
  <si>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</si>
  <si>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В 2015 ГОДУ</t>
  </si>
  <si>
    <t>Налоги на товары (работы, услуги)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</si>
  <si>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</si>
  <si>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000 202 03015 00 0000 151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</si>
  <si>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</si>
  <si>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000 202 03024 00 0000 151</t>
  </si>
  <si>
    <t>Субвенции местным бюджетам на выполнение передаваемых полномочий субъектов Российской Федерации</t>
  </si>
  <si>
    <t>000 202 04999 00 0000 151</t>
  </si>
  <si>
    <t>Прочие межбюджетные трансферты, передаваемые бюджетам</t>
  </si>
  <si>
    <t>000 1 11 05075 10 0002 120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</si>
  <si>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</si>
  <si>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</si>
  <si>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НАЛОГОВЫЕ И НЕНАЛОГОВЫЕ ДОХОДЫ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</si>
  <si>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</si>
  <si>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</si>
  <si>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</si>
  <si>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</si>
  <si>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 сельских поселений</t>
  </si>
  <si>
    <t>Прочие межбюджетные трансферты, передаваемые бюджетам  сельских поселений - иные межбюджетные трансферты на меры по обеспечению сбалансированности бюджетов поселений</t>
  </si>
  <si>
    <t>Прочие межбюджетные трансферты, передаваемые бюджетам  сельских поселений - иные межбюджетные трансферты на подготовку генеральных планов поселений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</si>
  <si>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</si>
  <si>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Доходы от сдачи в аренду имущества, составляющего казну сельских поселений (за исключением земельных участков) - по прочим договорам от сдачи в аренду имущества</t>
  </si>
  <si>
    <t xml:space="preserve">Прочие доходы  от оказания платных услуг (работ) получателями средств бюджетов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</si>
  <si>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</si>
  <si>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</si>
  <si>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</si>
  <si>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Прочие межбюджетные трансферты, передаваемые бюджетам сельских поселений - иные межбюджетные трансферты на подготовку генеральных планов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</si>
  <si>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</si>
  <si>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000 1 06 06030 03 0000 110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</si>
  <si>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</si>
  <si>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</si>
  <si>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</si>
  <si>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</si>
  <si>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</si>
  <si>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</si>
  <si>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</si>
  <si>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</si>
  <si>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</si>
  <si>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в редакции к решению совета депутатов</t>
  </si>
  <si>
    <t>№ п/п</t>
  </si>
  <si>
    <t>Наименование главного администратора доходов</t>
  </si>
  <si>
    <t>Наименование источника доходов</t>
  </si>
  <si>
    <t>Сумма  (рублей)</t>
  </si>
  <si>
    <t>Основание изменений</t>
  </si>
  <si>
    <t xml:space="preserve">ВСЕГО </t>
  </si>
  <si>
    <t>Администрация МО  Кусинское сельское поселение Киришского муниципального района Ленинградской области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</si>
  <si>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из бюджета муниципальное образование Киришский муниципальный район Ленинградской области</t>
  </si>
  <si>
    <t>000 2 02 04012 00 0000 151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</si>
  <si>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</si>
  <si>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</si>
  <si>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</si>
  <si>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2 02 02999 10 0000 151</t>
  </si>
  <si>
    <t>Прочие субсидии бюджетам сельских поселений на реализацию проектов местных инициатив граждан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</si>
  <si>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</si>
  <si>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</si>
  <si>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</si>
  <si>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000 2 19 05000 10 0000 151</t>
  </si>
  <si>
    <t>Прочие субсидии бюджетам сельских поселений на мероприятия направленные на безаварийную работу объектов водоснабжения и водоотведения</t>
  </si>
  <si>
    <t xml:space="preserve">Прочие субсидии бюджетам сельских поселений на обеспечение выплат стимулирующего характера работникам муниципальных учреждений культуры 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</si>
  <si>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</si>
  <si>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</si>
  <si>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000 2 02 02216 00 0000 151</t>
  </si>
  <si>
    <t>000 2 02 02216 10 0000 151</t>
  </si>
  <si>
    <t>Справочная информация по вносимым изменениям в доходную часть бюджета в ноябрь  2015 года</t>
  </si>
  <si>
    <t>Уведомление № 8557 от 01.09.2015 года</t>
  </si>
  <si>
    <t>202 04999 10 0102 151</t>
  </si>
  <si>
    <t>Решение совета депутатов муниципального образования Киришский муниципальный район Ленинградской области от 30 сентября 2015 №13/98 (Межбюджетные трансферты на осуществление части полномочий в соответствии с заключенными соглашениями по подпункту 20 пункта 1 статьи 14 Федерального закона от 6 октября 2003 года № 131-ФЗ «Об общих принципах организации местного самоуправления в Российской Федерации»)</t>
  </si>
  <si>
    <t>2 02 04999 10 0105 151</t>
  </si>
  <si>
    <t xml:space="preserve">Решение совета депутатов муниципального образования Киришский муниципальный район Ленинградской области от 30 сентября 2015 №13/97 </t>
  </si>
  <si>
    <t>от 17.11.2015  №26/111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</si>
</sst>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Times New Roman"/>
      <family val="1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/>
    </xf>
    <xf numFmtId="2" fontId="2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1" fillId="0" borderId="10" xfId="0" applyFont="1" applyFill="1" applyBorder="1" applyAlignment="1">
      <alignment horizontal="justify" wrapTex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2" fontId="2" fillId="24" borderId="10" xfId="0" applyNumberFormat="1" applyFont="1" applyFill="1" applyBorder="1" applyAlignment="1">
      <alignment horizontal="right"/>
    </xf>
    <xf numFmtId="2" fontId="1" fillId="24" borderId="1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justify"/>
    </xf>
    <xf numFmtId="0" fontId="1" fillId="24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justify"/>
    </xf>
    <xf numFmtId="2" fontId="5" fillId="0" borderId="10" xfId="0" applyNumberFormat="1" applyFont="1" applyBorder="1" applyAlignment="1">
      <alignment horizontal="right"/>
    </xf>
    <xf numFmtId="0" fontId="1" fillId="24" borderId="10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4" fontId="25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 wrapText="1"/>
    </xf>
    <xf numFmtId="4" fontId="26" fillId="0" borderId="0" xfId="0" applyNumberFormat="1" applyFont="1" applyBorder="1" applyAlignment="1">
      <alignment/>
    </xf>
    <xf numFmtId="4" fontId="2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justify" wrapText="1"/>
    </xf>
    <xf numFmtId="0" fontId="1" fillId="24" borderId="10" xfId="52" applyFont="1" applyFill="1" applyBorder="1" applyAlignment="1">
      <alignment horizontal="justify" wrapText="1"/>
      <protection/>
    </xf>
    <xf numFmtId="0" fontId="2" fillId="24" borderId="10" xfId="0" applyFont="1" applyFill="1" applyBorder="1" applyAlignment="1">
      <alignment horizontal="center" wrapText="1"/>
    </xf>
    <xf numFmtId="0" fontId="0" fillId="24" borderId="0" xfId="0" applyFont="1" applyFill="1" applyAlignment="1">
      <alignment wrapText="1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2" fontId="25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6" fillId="0" borderId="0" xfId="52" applyFont="1" applyAlignment="1">
      <alignment vertical="top"/>
      <protection/>
    </xf>
    <xf numFmtId="0" fontId="6" fillId="0" borderId="0" xfId="52" applyFont="1">
      <alignment/>
      <protection/>
    </xf>
    <xf numFmtId="0" fontId="5" fillId="0" borderId="10" xfId="52" applyFont="1" applyBorder="1" applyAlignment="1">
      <alignment horizontal="center" vertical="center" wrapText="1"/>
      <protection/>
    </xf>
    <xf numFmtId="0" fontId="6" fillId="0" borderId="0" xfId="52" applyFont="1" applyAlignment="1">
      <alignment vertical="center"/>
      <protection/>
    </xf>
    <xf numFmtId="4" fontId="6" fillId="0" borderId="0" xfId="52" applyNumberFormat="1" applyFont="1">
      <alignment/>
      <protection/>
    </xf>
    <xf numFmtId="0" fontId="2" fillId="0" borderId="10" xfId="0" applyFont="1" applyFill="1" applyBorder="1" applyAlignment="1">
      <alignment horizontal="justify"/>
    </xf>
    <xf numFmtId="0" fontId="2" fillId="0" borderId="10" xfId="0" applyFont="1" applyBorder="1" applyAlignment="1">
      <alignment horizontal="left"/>
    </xf>
    <xf numFmtId="0" fontId="2" fillId="0" borderId="10" xfId="0" applyNumberFormat="1" applyFont="1" applyBorder="1" applyAlignment="1">
      <alignment horizontal="justify"/>
    </xf>
    <xf numFmtId="0" fontId="1" fillId="0" borderId="10" xfId="0" applyNumberFormat="1" applyFont="1" applyBorder="1" applyAlignment="1">
      <alignment horizontal="justify"/>
    </xf>
    <xf numFmtId="0" fontId="28" fillId="0" borderId="10" xfId="52" applyFont="1" applyBorder="1" applyAlignment="1">
      <alignment vertical="center"/>
      <protection/>
    </xf>
    <xf numFmtId="0" fontId="6" fillId="0" borderId="12" xfId="52" applyFont="1" applyBorder="1" applyAlignment="1">
      <alignment horizontal="center" wrapText="1"/>
      <protection/>
    </xf>
    <xf numFmtId="0" fontId="6" fillId="0" borderId="10" xfId="52" applyFont="1" applyBorder="1" applyAlignment="1">
      <alignment horizontal="justify" wrapText="1"/>
      <protection/>
    </xf>
    <xf numFmtId="0" fontId="6" fillId="0" borderId="10" xfId="0" applyFont="1" applyBorder="1" applyAlignment="1">
      <alignment/>
    </xf>
    <xf numFmtId="4" fontId="6" fillId="0" borderId="10" xfId="64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0" fontId="6" fillId="0" borderId="10" xfId="0" applyNumberFormat="1" applyFont="1" applyBorder="1" applyAlignment="1">
      <alignment horizontal="justify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justify"/>
    </xf>
    <xf numFmtId="4" fontId="5" fillId="24" borderId="10" xfId="52" applyNumberFormat="1" applyFont="1" applyFill="1" applyBorder="1" applyAlignment="1">
      <alignment horizontal="center"/>
      <protection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0" xfId="52" applyFont="1" applyAlignment="1">
      <alignment/>
      <protection/>
    </xf>
    <xf numFmtId="0" fontId="5" fillId="24" borderId="12" xfId="52" applyFont="1" applyFill="1" applyBorder="1" applyAlignment="1">
      <alignment horizontal="left"/>
      <protection/>
    </xf>
    <xf numFmtId="0" fontId="7" fillId="0" borderId="14" xfId="52" applyFont="1" applyBorder="1" applyAlignment="1">
      <alignment/>
      <protection/>
    </xf>
    <xf numFmtId="0" fontId="7" fillId="0" borderId="15" xfId="52" applyFont="1" applyBorder="1" applyAlignment="1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3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29"/>
  <sheetViews>
    <sheetView workbookViewId="0" topLeftCell="A1">
      <selection activeCell="F13" sqref="F13"/>
    </sheetView>
  </sheetViews>
  <sheetFormatPr defaultColWidth="9.140625" defaultRowHeight="12.75"/>
  <cols>
    <col min="1" max="1" width="28.140625" style="7" customWidth="1"/>
    <col min="2" max="2" width="51.140625" style="7" customWidth="1"/>
    <col min="3" max="3" width="12.421875" style="7" customWidth="1"/>
    <col min="4" max="16384" width="9.140625" style="7" customWidth="1"/>
  </cols>
  <sheetData>
    <row r="1" spans="1:3" ht="15.75">
      <c r="A1" s="5"/>
      <c r="B1" s="70" t="s">
        <v>21</v>
      </c>
      <c r="C1" s="70"/>
    </row>
    <row r="2" spans="1:3" ht="15.75">
      <c r="A2" s="5"/>
      <c r="B2" s="70" t="s">
        <v>0</v>
      </c>
      <c r="C2" s="70"/>
    </row>
    <row r="3" spans="1:3" ht="15.75">
      <c r="A3" s="5"/>
      <c r="B3" s="70" t="s">
        <v>17</v>
      </c>
      <c r="C3" s="70"/>
    </row>
    <row r="4" spans="1:3" ht="15.75">
      <c r="A4" s="5"/>
      <c r="B4" s="70" t="s">
        <v>18</v>
      </c>
      <c r="C4" s="70"/>
    </row>
    <row r="5" spans="1:3" ht="15.75">
      <c r="A5" s="5"/>
      <c r="B5" s="70" t="s">
        <v>1</v>
      </c>
      <c r="C5" s="70"/>
    </row>
    <row r="6" spans="1:3" ht="15.75">
      <c r="A6" s="5"/>
      <c r="B6" s="70" t="s">
        <v>2</v>
      </c>
      <c r="C6" s="70"/>
    </row>
    <row r="7" spans="1:3" ht="15.75">
      <c r="A7" s="5"/>
      <c r="B7" s="70" t="s">
        <v>150</v>
      </c>
      <c r="C7" s="70"/>
    </row>
    <row r="8" spans="1:3" ht="15.75">
      <c r="A8" s="5"/>
      <c r="B8" s="70" t="s">
        <v>181</v>
      </c>
      <c r="C8" s="70"/>
    </row>
    <row r="9" spans="1:3" ht="15.75">
      <c r="A9" s="5"/>
      <c r="B9" s="5"/>
      <c r="C9" s="5"/>
    </row>
    <row r="10" spans="1:3" ht="15.75">
      <c r="A10" s="71" t="s">
        <v>3</v>
      </c>
      <c r="B10" s="72"/>
      <c r="C10" s="72"/>
    </row>
    <row r="11" spans="1:5" ht="15.75">
      <c r="A11" s="73" t="s">
        <v>20</v>
      </c>
      <c r="B11" s="73"/>
      <c r="C11" s="73"/>
      <c r="D11" s="8"/>
      <c r="E11" s="8"/>
    </row>
    <row r="12" spans="1:5" ht="15.75">
      <c r="A12" s="73" t="s">
        <v>19</v>
      </c>
      <c r="B12" s="73"/>
      <c r="C12" s="73"/>
      <c r="D12" s="8"/>
      <c r="E12" s="8"/>
    </row>
    <row r="13" spans="1:5" ht="15.75">
      <c r="A13" s="71" t="s">
        <v>98</v>
      </c>
      <c r="B13" s="71"/>
      <c r="C13" s="71"/>
      <c r="D13" s="8"/>
      <c r="E13" s="8"/>
    </row>
    <row r="14" spans="1:3" ht="15.75">
      <c r="A14" s="5"/>
      <c r="B14" s="5"/>
      <c r="C14" s="5"/>
    </row>
    <row r="15" spans="1:3" ht="15.75">
      <c r="A15" s="5"/>
      <c r="B15" s="5"/>
      <c r="C15" s="5"/>
    </row>
    <row r="16" spans="1:3" ht="15.75">
      <c r="A16" s="5"/>
      <c r="B16" s="5"/>
      <c r="C16" s="5"/>
    </row>
    <row r="17" spans="1:3" ht="15.75">
      <c r="A17" s="5"/>
      <c r="B17" s="5"/>
      <c r="C17" s="6"/>
    </row>
    <row r="18" spans="1:3" ht="78.75">
      <c r="A18" s="11" t="s">
        <v>4</v>
      </c>
      <c r="B18" s="11" t="s">
        <v>5</v>
      </c>
      <c r="C18" s="11" t="s">
        <v>6</v>
      </c>
    </row>
    <row r="19" spans="1:3" ht="31.5">
      <c r="A19" s="9" t="s">
        <v>7</v>
      </c>
      <c r="B19" s="2" t="s">
        <v>8</v>
      </c>
      <c r="C19" s="3">
        <f>SUM(C20)</f>
        <v>7815.190000000002</v>
      </c>
    </row>
    <row r="20" spans="1:3" ht="31.5">
      <c r="A20" s="10" t="s">
        <v>9</v>
      </c>
      <c r="B20" s="1" t="s">
        <v>10</v>
      </c>
      <c r="C20" s="4">
        <f>SUM(C23+C21)</f>
        <v>7815.190000000002</v>
      </c>
    </row>
    <row r="21" spans="1:3" ht="31.5" customHeight="1">
      <c r="A21" s="9" t="s">
        <v>11</v>
      </c>
      <c r="B21" s="2" t="s">
        <v>12</v>
      </c>
      <c r="C21" s="3">
        <f>SUM(C22)</f>
        <v>-28243.79</v>
      </c>
    </row>
    <row r="22" spans="1:3" ht="33.75" customHeight="1">
      <c r="A22" s="10" t="s">
        <v>13</v>
      </c>
      <c r="B22" s="1" t="s">
        <v>125</v>
      </c>
      <c r="C22" s="22">
        <f>'Прил2 доходы'!C81*(-1)</f>
        <v>-28243.79</v>
      </c>
    </row>
    <row r="23" spans="1:3" ht="36" customHeight="1">
      <c r="A23" s="9" t="s">
        <v>14</v>
      </c>
      <c r="B23" s="2" t="s">
        <v>15</v>
      </c>
      <c r="C23" s="21">
        <f>SUM(C24)</f>
        <v>36058.98</v>
      </c>
    </row>
    <row r="24" spans="1:6" ht="33" customHeight="1">
      <c r="A24" s="10" t="s">
        <v>16</v>
      </c>
      <c r="B24" s="1" t="s">
        <v>126</v>
      </c>
      <c r="C24" s="22">
        <v>36058.98</v>
      </c>
      <c r="F24" s="50"/>
    </row>
    <row r="25" spans="1:3" ht="15.75">
      <c r="A25" s="5"/>
      <c r="B25" s="5"/>
      <c r="C25" s="5"/>
    </row>
    <row r="26" spans="1:3" ht="15.75">
      <c r="A26" s="5"/>
      <c r="B26" s="5"/>
      <c r="C26" s="5"/>
    </row>
    <row r="27" spans="1:3" ht="15.75">
      <c r="A27" s="5"/>
      <c r="B27" s="5"/>
      <c r="C27" s="5"/>
    </row>
    <row r="28" spans="1:3" ht="15.75">
      <c r="A28" s="5"/>
      <c r="B28" s="5"/>
      <c r="C28" s="5"/>
    </row>
    <row r="29" spans="1:3" ht="15.75">
      <c r="A29" s="5"/>
      <c r="B29" s="5"/>
      <c r="C29" s="5"/>
    </row>
  </sheetData>
  <sheetProtection/>
  <mergeCells count="12">
    <mergeCell ref="A12:C12"/>
    <mergeCell ref="A13:C13"/>
    <mergeCell ref="B1:C1"/>
    <mergeCell ref="B2:C2"/>
    <mergeCell ref="B4:C4"/>
    <mergeCell ref="B5:C5"/>
    <mergeCell ref="B6:C6"/>
    <mergeCell ref="B3:C3"/>
    <mergeCell ref="B7:C7"/>
    <mergeCell ref="B8:C8"/>
    <mergeCell ref="A10:C10"/>
    <mergeCell ref="A11:C11"/>
  </mergeCells>
  <printOptions/>
  <pageMargins left="1.1811023622047245" right="0.3937007874015748" top="0.7874015748031497" bottom="0.7874015748031497" header="0.5118110236220472" footer="0.5118110236220472"/>
  <pageSetup fitToHeight="1" fitToWidth="1"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98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27.00390625" style="0" customWidth="1"/>
    <col min="2" max="2" width="54.8515625" style="0" customWidth="1"/>
    <col min="3" max="3" width="15.7109375" style="38" customWidth="1"/>
  </cols>
  <sheetData>
    <row r="1" spans="1:3" ht="15.75">
      <c r="A1" s="5"/>
      <c r="B1" s="5"/>
      <c r="C1" s="6" t="s">
        <v>44</v>
      </c>
    </row>
    <row r="2" spans="1:3" ht="15.75">
      <c r="A2" s="5"/>
      <c r="B2" s="5"/>
      <c r="C2" s="6" t="s">
        <v>0</v>
      </c>
    </row>
    <row r="3" spans="1:3" ht="15.75">
      <c r="A3" s="5"/>
      <c r="B3" s="70" t="s">
        <v>17</v>
      </c>
      <c r="C3" s="70"/>
    </row>
    <row r="4" spans="1:3" ht="15.75">
      <c r="A4" s="5"/>
      <c r="B4" s="5"/>
      <c r="C4" s="6" t="s">
        <v>22</v>
      </c>
    </row>
    <row r="5" spans="1:3" ht="15.75">
      <c r="A5" s="5"/>
      <c r="B5" s="5"/>
      <c r="C5" s="6" t="s">
        <v>1</v>
      </c>
    </row>
    <row r="6" spans="1:3" ht="15.75">
      <c r="A6" s="5"/>
      <c r="B6" s="5"/>
      <c r="C6" s="6" t="s">
        <v>2</v>
      </c>
    </row>
    <row r="7" spans="1:3" ht="15.75">
      <c r="A7" s="5"/>
      <c r="B7" s="70" t="s">
        <v>150</v>
      </c>
      <c r="C7" s="70"/>
    </row>
    <row r="8" spans="1:3" ht="15.75">
      <c r="A8" s="5"/>
      <c r="B8" s="70" t="s">
        <v>181</v>
      </c>
      <c r="C8" s="70"/>
    </row>
    <row r="9" spans="1:3" ht="15.75">
      <c r="A9" s="5"/>
      <c r="B9" s="6"/>
      <c r="C9" s="6"/>
    </row>
    <row r="10" spans="1:3" ht="15.75">
      <c r="A10" s="5"/>
      <c r="B10" s="6"/>
      <c r="C10" s="6"/>
    </row>
    <row r="11" spans="1:3" ht="15.75">
      <c r="A11" s="71" t="s">
        <v>45</v>
      </c>
      <c r="B11" s="71"/>
      <c r="C11" s="71"/>
    </row>
    <row r="12" spans="1:3" ht="15.75">
      <c r="A12" s="71" t="s">
        <v>23</v>
      </c>
      <c r="B12" s="71"/>
      <c r="C12" s="71"/>
    </row>
    <row r="13" spans="1:3" ht="15.75">
      <c r="A13" s="71" t="s">
        <v>46</v>
      </c>
      <c r="B13" s="71"/>
      <c r="C13" s="71"/>
    </row>
    <row r="14" spans="1:3" ht="15.75">
      <c r="A14" s="71" t="s">
        <v>99</v>
      </c>
      <c r="B14" s="71"/>
      <c r="C14" s="71"/>
    </row>
    <row r="15" spans="1:3" ht="15.75">
      <c r="A15" s="23"/>
      <c r="B15" s="23"/>
      <c r="C15" s="23"/>
    </row>
    <row r="16" spans="1:3" ht="12.75">
      <c r="A16" s="74" t="s">
        <v>24</v>
      </c>
      <c r="B16" s="74" t="s">
        <v>47</v>
      </c>
      <c r="C16" s="74" t="s">
        <v>6</v>
      </c>
    </row>
    <row r="17" spans="1:3" ht="33.75" customHeight="1">
      <c r="A17" s="75"/>
      <c r="B17" s="75"/>
      <c r="C17" s="75"/>
    </row>
    <row r="18" spans="1:3" ht="15.75">
      <c r="A18" s="24">
        <v>1</v>
      </c>
      <c r="B18" s="24">
        <v>2</v>
      </c>
      <c r="C18" s="24">
        <v>3</v>
      </c>
    </row>
    <row r="19" spans="1:3" ht="15.75">
      <c r="A19" s="9" t="s">
        <v>48</v>
      </c>
      <c r="B19" s="25" t="s">
        <v>124</v>
      </c>
      <c r="C19" s="3">
        <f>SUM(C20+C24+C30+C44+C53)+C41</f>
        <v>12646.6</v>
      </c>
    </row>
    <row r="20" spans="1:3" ht="15.75">
      <c r="A20" s="9" t="s">
        <v>49</v>
      </c>
      <c r="B20" s="25" t="s">
        <v>50</v>
      </c>
      <c r="C20" s="3">
        <f>SUM(C21)</f>
        <v>756.6</v>
      </c>
    </row>
    <row r="21" spans="1:3" ht="15.75">
      <c r="A21" s="9" t="s">
        <v>51</v>
      </c>
      <c r="B21" s="25" t="s">
        <v>52</v>
      </c>
      <c r="C21" s="3">
        <f>C22+C23</f>
        <v>756.6</v>
      </c>
    </row>
    <row r="22" spans="1:3" ht="93" customHeight="1">
      <c r="A22" s="10" t="s">
        <v>53</v>
      </c>
      <c r="B22" s="14" t="s">
        <v>54</v>
      </c>
      <c r="C22" s="4">
        <v>753.6</v>
      </c>
    </row>
    <row r="23" spans="1:3" ht="64.5" customHeight="1">
      <c r="A23" s="10" t="s">
        <v>100</v>
      </c>
      <c r="B23" s="14" t="s">
        <v>101</v>
      </c>
      <c r="C23" s="4">
        <v>3</v>
      </c>
    </row>
    <row r="24" spans="1:3" ht="39" customHeight="1">
      <c r="A24" s="9" t="s">
        <v>102</v>
      </c>
      <c r="B24" s="13" t="s">
        <v>113</v>
      </c>
      <c r="C24" s="3">
        <f>C25</f>
        <v>723.5999999999999</v>
      </c>
    </row>
    <row r="25" spans="1:3" ht="50.25" customHeight="1">
      <c r="A25" s="9" t="s">
        <v>103</v>
      </c>
      <c r="B25" s="13" t="s">
        <v>114</v>
      </c>
      <c r="C25" s="3">
        <f>C26+C27+C28+C29</f>
        <v>723.5999999999999</v>
      </c>
    </row>
    <row r="26" spans="1:3" ht="97.5" customHeight="1">
      <c r="A26" s="12" t="s">
        <v>104</v>
      </c>
      <c r="B26" s="14" t="s">
        <v>105</v>
      </c>
      <c r="C26" s="4">
        <v>318.18</v>
      </c>
    </row>
    <row r="27" spans="1:3" ht="113.25" customHeight="1">
      <c r="A27" s="12" t="s">
        <v>106</v>
      </c>
      <c r="B27" s="14" t="s">
        <v>107</v>
      </c>
      <c r="C27" s="4">
        <v>5.4</v>
      </c>
    </row>
    <row r="28" spans="1:3" ht="100.5" customHeight="1">
      <c r="A28" s="12" t="s">
        <v>108</v>
      </c>
      <c r="B28" s="14" t="s">
        <v>109</v>
      </c>
      <c r="C28" s="4">
        <v>400</v>
      </c>
    </row>
    <row r="29" spans="1:3" ht="99.75" customHeight="1">
      <c r="A29" s="12" t="s">
        <v>110</v>
      </c>
      <c r="B29" s="14" t="s">
        <v>111</v>
      </c>
      <c r="C29" s="4">
        <v>0.02</v>
      </c>
    </row>
    <row r="30" spans="1:3" ht="15.75">
      <c r="A30" s="9" t="s">
        <v>55</v>
      </c>
      <c r="B30" s="13" t="s">
        <v>56</v>
      </c>
      <c r="C30" s="3">
        <f>C31+C33+C36</f>
        <v>8755</v>
      </c>
    </row>
    <row r="31" spans="1:3" ht="15.75">
      <c r="A31" s="9" t="s">
        <v>57</v>
      </c>
      <c r="B31" s="13" t="s">
        <v>58</v>
      </c>
      <c r="C31" s="3">
        <f>SUM(C32)</f>
        <v>95</v>
      </c>
    </row>
    <row r="32" spans="1:3" ht="48" customHeight="1">
      <c r="A32" s="10" t="s">
        <v>59</v>
      </c>
      <c r="B32" s="14" t="s">
        <v>139</v>
      </c>
      <c r="C32" s="4">
        <v>95</v>
      </c>
    </row>
    <row r="33" spans="1:3" ht="15.75">
      <c r="A33" s="9" t="s">
        <v>60</v>
      </c>
      <c r="B33" s="13" t="s">
        <v>61</v>
      </c>
      <c r="C33" s="3">
        <f>SUM(C34:C35)</f>
        <v>560</v>
      </c>
    </row>
    <row r="34" spans="1:3" ht="15.75">
      <c r="A34" s="10" t="s">
        <v>62</v>
      </c>
      <c r="B34" s="14" t="s">
        <v>63</v>
      </c>
      <c r="C34" s="4">
        <v>230</v>
      </c>
    </row>
    <row r="35" spans="1:3" ht="15.75">
      <c r="A35" s="10" t="s">
        <v>64</v>
      </c>
      <c r="B35" s="14" t="s">
        <v>65</v>
      </c>
      <c r="C35" s="4">
        <v>330</v>
      </c>
    </row>
    <row r="36" spans="1:3" ht="15.75">
      <c r="A36" s="9" t="s">
        <v>66</v>
      </c>
      <c r="B36" s="13" t="s">
        <v>67</v>
      </c>
      <c r="C36" s="3">
        <f>C37+C39</f>
        <v>8100</v>
      </c>
    </row>
    <row r="37" spans="1:3" ht="15.75">
      <c r="A37" s="10" t="s">
        <v>140</v>
      </c>
      <c r="B37" s="13" t="s">
        <v>141</v>
      </c>
      <c r="C37" s="3">
        <f>C38</f>
        <v>4500</v>
      </c>
    </row>
    <row r="38" spans="1:3" ht="47.25">
      <c r="A38" s="10" t="s">
        <v>142</v>
      </c>
      <c r="B38" s="27" t="s">
        <v>143</v>
      </c>
      <c r="C38" s="4">
        <v>4500</v>
      </c>
    </row>
    <row r="39" spans="1:3" ht="15.75">
      <c r="A39" s="9" t="s">
        <v>144</v>
      </c>
      <c r="B39" s="13" t="s">
        <v>145</v>
      </c>
      <c r="C39" s="3">
        <f>C40</f>
        <v>3600</v>
      </c>
    </row>
    <row r="40" spans="1:3" ht="51.75" customHeight="1">
      <c r="A40" s="10" t="s">
        <v>146</v>
      </c>
      <c r="B40" s="27" t="s">
        <v>147</v>
      </c>
      <c r="C40" s="4">
        <v>3600</v>
      </c>
    </row>
    <row r="41" spans="1:3" ht="15.75">
      <c r="A41" s="9" t="s">
        <v>68</v>
      </c>
      <c r="B41" s="13" t="s">
        <v>69</v>
      </c>
      <c r="C41" s="3">
        <f>C42</f>
        <v>5</v>
      </c>
    </row>
    <row r="42" spans="1:3" ht="63">
      <c r="A42" s="9" t="s">
        <v>70</v>
      </c>
      <c r="B42" s="13" t="s">
        <v>71</v>
      </c>
      <c r="C42" s="3">
        <f>C43</f>
        <v>5</v>
      </c>
    </row>
    <row r="43" spans="1:3" ht="92.25" customHeight="1">
      <c r="A43" s="10" t="s">
        <v>72</v>
      </c>
      <c r="B43" s="14" t="s">
        <v>73</v>
      </c>
      <c r="C43" s="4">
        <v>5</v>
      </c>
    </row>
    <row r="44" spans="1:3" ht="47.25">
      <c r="A44" s="9" t="s">
        <v>74</v>
      </c>
      <c r="B44" s="13" t="s">
        <v>75</v>
      </c>
      <c r="C44" s="3">
        <f>SUM(C45+C50)</f>
        <v>2366.4</v>
      </c>
    </row>
    <row r="45" spans="1:3" ht="112.5" customHeight="1">
      <c r="A45" s="9" t="s">
        <v>76</v>
      </c>
      <c r="B45" s="13" t="s">
        <v>77</v>
      </c>
      <c r="C45" s="3">
        <f>C46</f>
        <v>2089</v>
      </c>
    </row>
    <row r="46" spans="1:3" ht="45" customHeight="1">
      <c r="A46" s="9" t="s">
        <v>78</v>
      </c>
      <c r="B46" s="13" t="s">
        <v>79</v>
      </c>
      <c r="C46" s="3">
        <f>C47</f>
        <v>2089</v>
      </c>
    </row>
    <row r="47" spans="1:7" ht="45.75" customHeight="1">
      <c r="A47" s="42" t="s">
        <v>80</v>
      </c>
      <c r="B47" s="43" t="s">
        <v>148</v>
      </c>
      <c r="C47" s="21">
        <f>C48+C49</f>
        <v>2089</v>
      </c>
      <c r="D47" s="32"/>
      <c r="E47" s="33"/>
      <c r="F47" s="32"/>
      <c r="G47" s="32"/>
    </row>
    <row r="48" spans="1:7" ht="78" customHeight="1">
      <c r="A48" s="31" t="s">
        <v>81</v>
      </c>
      <c r="B48" s="27" t="s">
        <v>132</v>
      </c>
      <c r="C48" s="22">
        <v>1301.2</v>
      </c>
      <c r="D48" s="32"/>
      <c r="E48" s="32"/>
      <c r="F48" s="32"/>
      <c r="G48" s="32"/>
    </row>
    <row r="49" spans="1:7" s="48" customFormat="1" ht="59.25" customHeight="1">
      <c r="A49" s="31" t="s">
        <v>121</v>
      </c>
      <c r="B49" s="44" t="s">
        <v>133</v>
      </c>
      <c r="C49" s="22">
        <v>787.8</v>
      </c>
      <c r="D49" s="33"/>
      <c r="E49" s="47"/>
      <c r="F49" s="33"/>
      <c r="G49" s="33"/>
    </row>
    <row r="50" spans="1:3" ht="116.25" customHeight="1">
      <c r="A50" s="9" t="s">
        <v>82</v>
      </c>
      <c r="B50" s="13" t="s">
        <v>83</v>
      </c>
      <c r="C50" s="3">
        <f>SUM(C52)</f>
        <v>277.4</v>
      </c>
    </row>
    <row r="51" spans="1:3" ht="104.25" customHeight="1">
      <c r="A51" s="45" t="s">
        <v>122</v>
      </c>
      <c r="B51" s="43" t="s">
        <v>123</v>
      </c>
      <c r="C51" s="3">
        <v>277.4</v>
      </c>
    </row>
    <row r="52" spans="1:5" ht="101.25" customHeight="1">
      <c r="A52" s="10" t="s">
        <v>84</v>
      </c>
      <c r="B52" s="14" t="s">
        <v>149</v>
      </c>
      <c r="C52" s="4">
        <v>277.4</v>
      </c>
      <c r="E52" s="46"/>
    </row>
    <row r="53" spans="1:3" ht="31.5">
      <c r="A53" s="9" t="s">
        <v>85</v>
      </c>
      <c r="B53" s="13" t="s">
        <v>86</v>
      </c>
      <c r="C53" s="3">
        <f>C54</f>
        <v>40</v>
      </c>
    </row>
    <row r="54" spans="1:3" ht="33" customHeight="1">
      <c r="A54" s="26" t="s">
        <v>87</v>
      </c>
      <c r="B54" s="15" t="s">
        <v>134</v>
      </c>
      <c r="C54" s="4">
        <v>40</v>
      </c>
    </row>
    <row r="55" spans="1:3" ht="15.75">
      <c r="A55" s="9" t="s">
        <v>25</v>
      </c>
      <c r="B55" s="25" t="s">
        <v>26</v>
      </c>
      <c r="C55" s="3">
        <f>C56+C79</f>
        <v>15597.189999999999</v>
      </c>
    </row>
    <row r="56" spans="1:3" ht="34.5" customHeight="1">
      <c r="A56" s="9" t="s">
        <v>27</v>
      </c>
      <c r="B56" s="13" t="s">
        <v>28</v>
      </c>
      <c r="C56" s="3">
        <f>C62+C67+C69+C57</f>
        <v>15760.039999999999</v>
      </c>
    </row>
    <row r="57" spans="1:3" ht="34.5" customHeight="1">
      <c r="A57" s="9" t="s">
        <v>88</v>
      </c>
      <c r="B57" s="2" t="s">
        <v>89</v>
      </c>
      <c r="C57" s="3">
        <f>C60+C58</f>
        <v>6361.5</v>
      </c>
    </row>
    <row r="58" spans="1:3" ht="110.25" customHeight="1">
      <c r="A58" s="9" t="s">
        <v>173</v>
      </c>
      <c r="B58" s="58" t="s">
        <v>171</v>
      </c>
      <c r="C58" s="3">
        <f>C59</f>
        <v>670.5</v>
      </c>
    </row>
    <row r="59" spans="1:3" ht="113.25" customHeight="1">
      <c r="A59" s="10" t="s">
        <v>174</v>
      </c>
      <c r="B59" s="59" t="s">
        <v>172</v>
      </c>
      <c r="C59" s="4">
        <v>670.5</v>
      </c>
    </row>
    <row r="60" spans="1:3" ht="15.75">
      <c r="A60" s="9" t="s">
        <v>90</v>
      </c>
      <c r="B60" s="13" t="s">
        <v>91</v>
      </c>
      <c r="C60" s="3">
        <f>C61</f>
        <v>5691</v>
      </c>
    </row>
    <row r="61" spans="1:3" ht="31.5">
      <c r="A61" s="10" t="s">
        <v>92</v>
      </c>
      <c r="B61" s="14" t="s">
        <v>164</v>
      </c>
      <c r="C61" s="4">
        <v>5691</v>
      </c>
    </row>
    <row r="62" spans="1:3" ht="34.5" customHeight="1">
      <c r="A62" s="9" t="s">
        <v>31</v>
      </c>
      <c r="B62" s="13" t="s">
        <v>32</v>
      </c>
      <c r="C62" s="3">
        <f>C63+C65</f>
        <v>92.24</v>
      </c>
    </row>
    <row r="63" spans="1:3" ht="54" customHeight="1">
      <c r="A63" s="9" t="s">
        <v>115</v>
      </c>
      <c r="B63" s="13" t="s">
        <v>116</v>
      </c>
      <c r="C63" s="3">
        <f>C64</f>
        <v>91.24</v>
      </c>
    </row>
    <row r="64" spans="1:3" ht="50.25" customHeight="1">
      <c r="A64" s="10" t="s">
        <v>33</v>
      </c>
      <c r="B64" s="14" t="s">
        <v>127</v>
      </c>
      <c r="C64" s="4">
        <v>91.24</v>
      </c>
    </row>
    <row r="65" spans="1:3" ht="50.25" customHeight="1">
      <c r="A65" s="9" t="s">
        <v>117</v>
      </c>
      <c r="B65" s="13" t="s">
        <v>118</v>
      </c>
      <c r="C65" s="3">
        <f>C66</f>
        <v>1</v>
      </c>
    </row>
    <row r="66" spans="1:3" ht="47.25">
      <c r="A66" s="10" t="s">
        <v>39</v>
      </c>
      <c r="B66" s="14" t="s">
        <v>135</v>
      </c>
      <c r="C66" s="4">
        <v>1</v>
      </c>
    </row>
    <row r="67" spans="1:3" ht="15.75" hidden="1">
      <c r="A67" s="9" t="s">
        <v>90</v>
      </c>
      <c r="B67" s="13" t="s">
        <v>91</v>
      </c>
      <c r="C67" s="3">
        <f>C68</f>
        <v>0</v>
      </c>
    </row>
    <row r="68" spans="1:3" ht="47.25" hidden="1">
      <c r="A68" s="10" t="s">
        <v>92</v>
      </c>
      <c r="B68" s="14" t="s">
        <v>97</v>
      </c>
      <c r="C68" s="4">
        <v>0</v>
      </c>
    </row>
    <row r="69" spans="1:3" ht="15.75">
      <c r="A69" s="9" t="s">
        <v>93</v>
      </c>
      <c r="B69" s="13" t="s">
        <v>29</v>
      </c>
      <c r="C69" s="3">
        <f>C72+C70</f>
        <v>9306.3</v>
      </c>
    </row>
    <row r="70" spans="1:3" ht="70.5" customHeight="1">
      <c r="A70" s="9" t="s">
        <v>159</v>
      </c>
      <c r="B70" s="56" t="s">
        <v>160</v>
      </c>
      <c r="C70" s="3">
        <f>C71</f>
        <v>970</v>
      </c>
    </row>
    <row r="71" spans="1:3" ht="71.25" customHeight="1">
      <c r="A71" s="10" t="s">
        <v>162</v>
      </c>
      <c r="B71" s="26" t="s">
        <v>161</v>
      </c>
      <c r="C71" s="4">
        <v>970</v>
      </c>
    </row>
    <row r="72" spans="1:3" ht="28.5">
      <c r="A72" s="28" t="s">
        <v>119</v>
      </c>
      <c r="B72" s="29" t="s">
        <v>120</v>
      </c>
      <c r="C72" s="30">
        <f>C73</f>
        <v>8336.3</v>
      </c>
    </row>
    <row r="73" spans="1:3" ht="31.5">
      <c r="A73" s="9" t="s">
        <v>30</v>
      </c>
      <c r="B73" s="13" t="s">
        <v>136</v>
      </c>
      <c r="C73" s="3">
        <f>C74+C75+C76+C77+C78</f>
        <v>8336.3</v>
      </c>
    </row>
    <row r="74" spans="1:3" s="48" customFormat="1" ht="65.25" customHeight="1">
      <c r="A74" s="10" t="s">
        <v>43</v>
      </c>
      <c r="B74" s="14" t="s">
        <v>137</v>
      </c>
      <c r="C74" s="4">
        <v>3565.3</v>
      </c>
    </row>
    <row r="75" spans="1:3" s="48" customFormat="1" ht="78.75" hidden="1">
      <c r="A75" s="10" t="s">
        <v>94</v>
      </c>
      <c r="B75" s="15" t="s">
        <v>38</v>
      </c>
      <c r="C75" s="4">
        <v>0</v>
      </c>
    </row>
    <row r="76" spans="1:3" s="48" customFormat="1" ht="243" customHeight="1">
      <c r="A76" s="12" t="s">
        <v>95</v>
      </c>
      <c r="B76" s="1" t="s">
        <v>158</v>
      </c>
      <c r="C76" s="4">
        <v>4011.5</v>
      </c>
    </row>
    <row r="77" spans="1:8" s="48" customFormat="1" ht="66.75" customHeight="1">
      <c r="A77" s="12" t="s">
        <v>41</v>
      </c>
      <c r="B77" s="27" t="s">
        <v>138</v>
      </c>
      <c r="C77" s="22">
        <v>759.5</v>
      </c>
      <c r="E77" s="33"/>
      <c r="F77" s="33"/>
      <c r="G77" s="33"/>
      <c r="H77" s="33"/>
    </row>
    <row r="78" spans="1:3" s="48" customFormat="1" ht="69" customHeight="1" hidden="1">
      <c r="A78" s="12" t="s">
        <v>42</v>
      </c>
      <c r="B78" s="15" t="s">
        <v>40</v>
      </c>
      <c r="C78" s="4">
        <v>0</v>
      </c>
    </row>
    <row r="79" spans="1:3" s="48" customFormat="1" ht="56.25" customHeight="1">
      <c r="A79" s="57" t="s">
        <v>165</v>
      </c>
      <c r="B79" s="13" t="s">
        <v>166</v>
      </c>
      <c r="C79" s="9">
        <f>C80</f>
        <v>-162.85</v>
      </c>
    </row>
    <row r="80" spans="1:3" s="48" customFormat="1" ht="69" customHeight="1">
      <c r="A80" s="10" t="s">
        <v>168</v>
      </c>
      <c r="B80" s="14" t="s">
        <v>167</v>
      </c>
      <c r="C80" s="10">
        <v>-162.85</v>
      </c>
    </row>
    <row r="81" spans="1:3" s="48" customFormat="1" ht="15.75">
      <c r="A81" s="10"/>
      <c r="B81" s="9" t="s">
        <v>96</v>
      </c>
      <c r="C81" s="3">
        <f>SUM(C19+C55)</f>
        <v>28243.79</v>
      </c>
    </row>
    <row r="82" s="48" customFormat="1" ht="12.75"/>
    <row r="83" s="48" customFormat="1" ht="12.75"/>
    <row r="84" spans="2:3" s="48" customFormat="1" ht="15">
      <c r="B84" s="39"/>
      <c r="C84" s="34"/>
    </row>
    <row r="85" spans="2:3" s="48" customFormat="1" ht="15">
      <c r="B85" s="49"/>
      <c r="C85" s="34"/>
    </row>
    <row r="86" spans="2:3" s="48" customFormat="1" ht="15">
      <c r="B86" s="40"/>
      <c r="C86" s="35"/>
    </row>
    <row r="87" spans="2:3" s="48" customFormat="1" ht="15">
      <c r="B87" s="40"/>
      <c r="C87" s="35"/>
    </row>
    <row r="88" spans="2:3" s="48" customFormat="1" ht="15">
      <c r="B88" s="40"/>
      <c r="C88" s="35"/>
    </row>
    <row r="89" spans="2:4" ht="15">
      <c r="B89" s="41"/>
      <c r="C89" s="36"/>
      <c r="D89" s="38"/>
    </row>
    <row r="90" spans="2:4" ht="15">
      <c r="B90" s="39"/>
      <c r="C90" s="34"/>
      <c r="D90" s="38"/>
    </row>
    <row r="91" spans="2:4" ht="15">
      <c r="B91" s="40"/>
      <c r="C91" s="36"/>
      <c r="D91" s="38"/>
    </row>
    <row r="92" spans="2:4" ht="15">
      <c r="B92" s="40"/>
      <c r="C92" s="36"/>
      <c r="D92" s="38"/>
    </row>
    <row r="93" spans="2:4" ht="15">
      <c r="B93" s="41"/>
      <c r="C93" s="36"/>
      <c r="D93" s="38"/>
    </row>
    <row r="94" spans="2:4" ht="15">
      <c r="B94" s="41"/>
      <c r="C94" s="37"/>
      <c r="D94" s="38"/>
    </row>
    <row r="95" spans="2:4" ht="12.75">
      <c r="B95" s="38"/>
      <c r="D95" s="38"/>
    </row>
    <row r="96" spans="2:4" ht="12.75">
      <c r="B96" s="38"/>
      <c r="D96" s="38"/>
    </row>
    <row r="97" spans="2:4" ht="12.75">
      <c r="B97" s="38"/>
      <c r="D97" s="38"/>
    </row>
    <row r="98" spans="2:4" ht="12.75">
      <c r="B98" s="38"/>
      <c r="D98" s="38"/>
    </row>
  </sheetData>
  <sheetProtection/>
  <mergeCells count="10">
    <mergeCell ref="A14:C14"/>
    <mergeCell ref="A16:A17"/>
    <mergeCell ref="B16:B17"/>
    <mergeCell ref="C16:C17"/>
    <mergeCell ref="B3:C3"/>
    <mergeCell ref="A11:C11"/>
    <mergeCell ref="A12:C12"/>
    <mergeCell ref="A13:C13"/>
    <mergeCell ref="B7:C7"/>
    <mergeCell ref="B8:C8"/>
  </mergeCells>
  <printOptions/>
  <pageMargins left="0.35433070866141736" right="0.15748031496062992" top="0.5511811023622047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41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29.57421875" style="0" customWidth="1"/>
    <col min="2" max="2" width="47.8515625" style="0" customWidth="1"/>
    <col min="3" max="3" width="17.421875" style="0" customWidth="1"/>
  </cols>
  <sheetData>
    <row r="1" spans="1:3" ht="15.75">
      <c r="A1" s="5"/>
      <c r="B1" s="5"/>
      <c r="C1" s="6" t="s">
        <v>34</v>
      </c>
    </row>
    <row r="2" spans="1:3" ht="15.75">
      <c r="A2" s="5"/>
      <c r="B2" s="5"/>
      <c r="C2" s="6" t="s">
        <v>0</v>
      </c>
    </row>
    <row r="3" spans="1:3" ht="15.75">
      <c r="A3" s="5"/>
      <c r="B3" s="70" t="s">
        <v>17</v>
      </c>
      <c r="C3" s="70"/>
    </row>
    <row r="4" spans="1:3" ht="15.75">
      <c r="A4" s="5"/>
      <c r="B4" s="5"/>
      <c r="C4" s="6" t="s">
        <v>22</v>
      </c>
    </row>
    <row r="5" spans="1:3" ht="15.75">
      <c r="A5" s="5"/>
      <c r="B5" s="5"/>
      <c r="C5" s="6" t="s">
        <v>1</v>
      </c>
    </row>
    <row r="6" spans="1:3" ht="15.75">
      <c r="A6" s="5"/>
      <c r="B6" s="5"/>
      <c r="C6" s="6" t="s">
        <v>35</v>
      </c>
    </row>
    <row r="7" spans="1:3" ht="15.75">
      <c r="A7" s="5"/>
      <c r="B7" s="70" t="s">
        <v>150</v>
      </c>
      <c r="C7" s="70"/>
    </row>
    <row r="8" spans="1:3" ht="15.75">
      <c r="A8" s="5"/>
      <c r="B8" s="70" t="s">
        <v>181</v>
      </c>
      <c r="C8" s="70"/>
    </row>
    <row r="9" spans="1:3" ht="15.75">
      <c r="A9" s="5"/>
      <c r="B9" s="5"/>
      <c r="C9" s="16"/>
    </row>
    <row r="10" spans="1:3" ht="15.75">
      <c r="A10" s="5"/>
      <c r="B10" s="5"/>
      <c r="C10" s="16"/>
    </row>
    <row r="11" spans="1:3" ht="15.75">
      <c r="A11" s="5"/>
      <c r="B11" s="5"/>
      <c r="C11" s="16"/>
    </row>
    <row r="12" spans="1:3" ht="15.75">
      <c r="A12" s="71" t="s">
        <v>26</v>
      </c>
      <c r="B12" s="76"/>
      <c r="C12" s="76"/>
    </row>
    <row r="13" spans="1:3" ht="15.75">
      <c r="A13" s="71" t="s">
        <v>112</v>
      </c>
      <c r="B13" s="76"/>
      <c r="C13" s="76"/>
    </row>
    <row r="14" spans="1:3" ht="15.75">
      <c r="A14" s="16"/>
      <c r="B14" s="5"/>
      <c r="C14" s="16"/>
    </row>
    <row r="15" spans="1:3" ht="45" customHeight="1">
      <c r="A15" s="17" t="s">
        <v>24</v>
      </c>
      <c r="B15" s="18" t="s">
        <v>36</v>
      </c>
      <c r="C15" s="19" t="s">
        <v>37</v>
      </c>
    </row>
    <row r="16" spans="1:3" ht="15.75">
      <c r="A16" s="20">
        <v>1</v>
      </c>
      <c r="B16" s="20">
        <v>2</v>
      </c>
      <c r="C16" s="20">
        <v>3</v>
      </c>
    </row>
    <row r="17" spans="1:3" ht="15.75">
      <c r="A17" s="9" t="s">
        <v>25</v>
      </c>
      <c r="B17" s="25" t="s">
        <v>26</v>
      </c>
      <c r="C17" s="3">
        <f>C18+C40</f>
        <v>15597.189999999999</v>
      </c>
    </row>
    <row r="18" spans="1:3" ht="47.25" customHeight="1">
      <c r="A18" s="9" t="s">
        <v>27</v>
      </c>
      <c r="B18" s="13" t="s">
        <v>28</v>
      </c>
      <c r="C18" s="3">
        <f>C26+C31+C19</f>
        <v>15760.039999999999</v>
      </c>
    </row>
    <row r="19" spans="1:3" ht="36" customHeight="1">
      <c r="A19" s="9" t="s">
        <v>88</v>
      </c>
      <c r="B19" s="2" t="s">
        <v>89</v>
      </c>
      <c r="C19" s="3">
        <f>C22+C20</f>
        <v>6361.5</v>
      </c>
    </row>
    <row r="20" spans="1:3" ht="128.25" customHeight="1">
      <c r="A20" s="9" t="s">
        <v>173</v>
      </c>
      <c r="B20" s="58" t="s">
        <v>171</v>
      </c>
      <c r="C20" s="3">
        <f>C21</f>
        <v>670.5</v>
      </c>
    </row>
    <row r="21" spans="1:3" ht="124.5" customHeight="1">
      <c r="A21" s="10" t="s">
        <v>174</v>
      </c>
      <c r="B21" s="59" t="s">
        <v>172</v>
      </c>
      <c r="C21" s="4">
        <v>670.5</v>
      </c>
    </row>
    <row r="22" spans="1:3" ht="17.25" customHeight="1">
      <c r="A22" s="9" t="s">
        <v>90</v>
      </c>
      <c r="B22" s="13" t="s">
        <v>91</v>
      </c>
      <c r="C22" s="3">
        <f>C23+C24+C25</f>
        <v>5691</v>
      </c>
    </row>
    <row r="23" spans="1:3" ht="50.25" customHeight="1">
      <c r="A23" s="10" t="s">
        <v>92</v>
      </c>
      <c r="B23" s="14" t="s">
        <v>164</v>
      </c>
      <c r="C23" s="4">
        <v>2500</v>
      </c>
    </row>
    <row r="24" spans="1:3" ht="63" customHeight="1">
      <c r="A24" s="10" t="s">
        <v>92</v>
      </c>
      <c r="B24" s="14" t="s">
        <v>169</v>
      </c>
      <c r="C24" s="4">
        <v>2913.8</v>
      </c>
    </row>
    <row r="25" spans="1:3" ht="62.25" customHeight="1">
      <c r="A25" s="10" t="s">
        <v>92</v>
      </c>
      <c r="B25" s="14" t="s">
        <v>170</v>
      </c>
      <c r="C25" s="4">
        <v>277.2</v>
      </c>
    </row>
    <row r="26" spans="1:3" ht="37.5" customHeight="1">
      <c r="A26" s="9" t="s">
        <v>31</v>
      </c>
      <c r="B26" s="13" t="s">
        <v>32</v>
      </c>
      <c r="C26" s="3">
        <f>C27+C29</f>
        <v>92.24</v>
      </c>
    </row>
    <row r="27" spans="1:3" ht="49.5" customHeight="1">
      <c r="A27" s="9" t="s">
        <v>115</v>
      </c>
      <c r="B27" s="13" t="s">
        <v>116</v>
      </c>
      <c r="C27" s="3">
        <f>C28</f>
        <v>91.24</v>
      </c>
    </row>
    <row r="28" spans="1:3" ht="63">
      <c r="A28" s="10" t="s">
        <v>33</v>
      </c>
      <c r="B28" s="14" t="s">
        <v>127</v>
      </c>
      <c r="C28" s="22">
        <v>91.24</v>
      </c>
    </row>
    <row r="29" spans="1:3" ht="47.25">
      <c r="A29" s="9" t="s">
        <v>117</v>
      </c>
      <c r="B29" s="13" t="s">
        <v>118</v>
      </c>
      <c r="C29" s="3">
        <f>C30</f>
        <v>1</v>
      </c>
    </row>
    <row r="30" spans="1:3" ht="47.25">
      <c r="A30" s="10" t="s">
        <v>39</v>
      </c>
      <c r="B30" s="14" t="s">
        <v>128</v>
      </c>
      <c r="C30" s="4">
        <v>1</v>
      </c>
    </row>
    <row r="31" spans="1:3" ht="15.75">
      <c r="A31" s="9" t="s">
        <v>93</v>
      </c>
      <c r="B31" s="13" t="s">
        <v>29</v>
      </c>
      <c r="C31" s="3">
        <f>C34+C32</f>
        <v>9306.3</v>
      </c>
    </row>
    <row r="32" spans="1:3" ht="82.5" customHeight="1">
      <c r="A32" s="9" t="s">
        <v>159</v>
      </c>
      <c r="B32" s="56" t="s">
        <v>160</v>
      </c>
      <c r="C32" s="3">
        <f>C33</f>
        <v>970</v>
      </c>
    </row>
    <row r="33" spans="1:3" ht="83.25" customHeight="1">
      <c r="A33" s="10" t="s">
        <v>162</v>
      </c>
      <c r="B33" s="26" t="s">
        <v>161</v>
      </c>
      <c r="C33" s="4">
        <v>970</v>
      </c>
    </row>
    <row r="34" spans="1:3" ht="34.5" customHeight="1">
      <c r="A34" s="28" t="s">
        <v>119</v>
      </c>
      <c r="B34" s="29" t="s">
        <v>120</v>
      </c>
      <c r="C34" s="30">
        <f>C35</f>
        <v>8336.3</v>
      </c>
    </row>
    <row r="35" spans="1:3" ht="45.75" customHeight="1">
      <c r="A35" s="9" t="s">
        <v>30</v>
      </c>
      <c r="B35" s="13" t="s">
        <v>129</v>
      </c>
      <c r="C35" s="3">
        <f>C36+C37+C38+C39</f>
        <v>8336.3</v>
      </c>
    </row>
    <row r="36" spans="1:3" ht="78.75">
      <c r="A36" s="10" t="s">
        <v>43</v>
      </c>
      <c r="B36" s="14" t="s">
        <v>130</v>
      </c>
      <c r="C36" s="4">
        <v>3565.3</v>
      </c>
    </row>
    <row r="37" spans="1:3" ht="78.75" hidden="1">
      <c r="A37" s="10" t="s">
        <v>94</v>
      </c>
      <c r="B37" s="15" t="s">
        <v>38</v>
      </c>
      <c r="C37" s="4">
        <v>0</v>
      </c>
    </row>
    <row r="38" spans="1:3" ht="268.5" customHeight="1">
      <c r="A38" s="12" t="s">
        <v>95</v>
      </c>
      <c r="B38" s="1" t="s">
        <v>158</v>
      </c>
      <c r="C38" s="4">
        <v>4011.5</v>
      </c>
    </row>
    <row r="39" spans="1:5" ht="63">
      <c r="A39" s="12" t="s">
        <v>41</v>
      </c>
      <c r="B39" s="27" t="s">
        <v>131</v>
      </c>
      <c r="C39" s="22">
        <v>759.5</v>
      </c>
      <c r="E39" s="32"/>
    </row>
    <row r="40" spans="1:3" ht="53.25" customHeight="1">
      <c r="A40" s="57" t="s">
        <v>165</v>
      </c>
      <c r="B40" s="13" t="s">
        <v>166</v>
      </c>
      <c r="C40" s="9">
        <f>C41</f>
        <v>-162.85</v>
      </c>
    </row>
    <row r="41" spans="1:3" ht="63">
      <c r="A41" s="10" t="s">
        <v>168</v>
      </c>
      <c r="B41" s="14" t="s">
        <v>167</v>
      </c>
      <c r="C41" s="10">
        <v>-162.85</v>
      </c>
    </row>
  </sheetData>
  <sheetProtection/>
  <mergeCells count="5">
    <mergeCell ref="B3:C3"/>
    <mergeCell ref="A12:C12"/>
    <mergeCell ref="A13:C13"/>
    <mergeCell ref="B7:C7"/>
    <mergeCell ref="B8:C8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2"/>
  <sheetViews>
    <sheetView tabSelected="1" zoomScalePageLayoutView="0" workbookViewId="0" topLeftCell="A1">
      <selection activeCell="A9" sqref="A9:D9"/>
    </sheetView>
  </sheetViews>
  <sheetFormatPr defaultColWidth="9.140625" defaultRowHeight="12.75"/>
  <cols>
    <col min="1" max="1" width="6.8515625" style="51" customWidth="1"/>
    <col min="2" max="2" width="28.8515625" style="52" customWidth="1"/>
    <col min="3" max="3" width="28.00390625" style="52" customWidth="1"/>
    <col min="4" max="4" width="51.28125" style="52" customWidth="1"/>
    <col min="5" max="5" width="17.140625" style="52" customWidth="1"/>
    <col min="6" max="6" width="48.00390625" style="52" customWidth="1"/>
    <col min="7" max="16384" width="9.140625" style="52" customWidth="1"/>
  </cols>
  <sheetData>
    <row r="2" spans="2:6" ht="15">
      <c r="B2" s="77" t="s">
        <v>175</v>
      </c>
      <c r="C2" s="77"/>
      <c r="D2" s="77"/>
      <c r="E2" s="77"/>
      <c r="F2" s="77"/>
    </row>
    <row r="5" spans="1:6" s="54" customFormat="1" ht="36.75" customHeight="1">
      <c r="A5" s="53" t="s">
        <v>151</v>
      </c>
      <c r="B5" s="53" t="s">
        <v>152</v>
      </c>
      <c r="C5" s="53" t="s">
        <v>24</v>
      </c>
      <c r="D5" s="53" t="s">
        <v>153</v>
      </c>
      <c r="E5" s="53" t="s">
        <v>154</v>
      </c>
      <c r="F5" s="53" t="s">
        <v>155</v>
      </c>
    </row>
    <row r="6" spans="1:6" s="54" customFormat="1" ht="61.5" customHeight="1">
      <c r="A6" s="61">
        <v>1</v>
      </c>
      <c r="B6" s="62" t="s">
        <v>157</v>
      </c>
      <c r="C6" s="63" t="s">
        <v>163</v>
      </c>
      <c r="D6" s="65" t="s">
        <v>169</v>
      </c>
      <c r="E6" s="64">
        <v>-1086205</v>
      </c>
      <c r="F6" s="65" t="s">
        <v>176</v>
      </c>
    </row>
    <row r="7" spans="1:6" s="54" customFormat="1" ht="139.5" customHeight="1">
      <c r="A7" s="61">
        <v>2</v>
      </c>
      <c r="B7" s="62" t="s">
        <v>157</v>
      </c>
      <c r="C7" s="63" t="s">
        <v>177</v>
      </c>
      <c r="D7" s="65" t="s">
        <v>137</v>
      </c>
      <c r="E7" s="64">
        <v>291700</v>
      </c>
      <c r="F7" s="66" t="s">
        <v>178</v>
      </c>
    </row>
    <row r="8" spans="1:6" s="54" customFormat="1" ht="215.25" customHeight="1">
      <c r="A8" s="61">
        <v>3</v>
      </c>
      <c r="B8" s="62" t="s">
        <v>157</v>
      </c>
      <c r="C8" s="67" t="s">
        <v>179</v>
      </c>
      <c r="D8" s="68" t="s">
        <v>158</v>
      </c>
      <c r="E8" s="64">
        <v>-205404.82</v>
      </c>
      <c r="F8" s="66" t="s">
        <v>180</v>
      </c>
    </row>
    <row r="9" spans="1:6" s="54" customFormat="1" ht="16.5" customHeight="1">
      <c r="A9" s="78" t="s">
        <v>156</v>
      </c>
      <c r="B9" s="79"/>
      <c r="C9" s="79"/>
      <c r="D9" s="80"/>
      <c r="E9" s="69">
        <f>SUM(E6:E8)</f>
        <v>-999909.8200000001</v>
      </c>
      <c r="F9" s="60"/>
    </row>
    <row r="10" ht="15">
      <c r="E10" s="55"/>
    </row>
    <row r="11" ht="15">
      <c r="E11" s="55"/>
    </row>
    <row r="12" ht="15">
      <c r="E12" s="55"/>
    </row>
  </sheetData>
  <sheetProtection/>
  <mergeCells count="2">
    <mergeCell ref="B2:F2"/>
    <mergeCell ref="A9:D9"/>
  </mergeCells>
  <printOptions/>
  <pageMargins left="0.56" right="0.1968503937007874" top="0.7480314960629921" bottom="0.35" header="0.31496062992125984" footer="0.31496062992125984"/>
  <pageSetup horizontalDpi="600" verticalDpi="600" orientation="landscape" paperSize="9" scale="7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2015-11-03T11:50:03Z</cp:lastPrinted>
  <dcterms:created xsi:type="dcterms:W3CDTF">1996-10-08T23:32:33Z</dcterms:created>
  <dcterms:modified xsi:type="dcterms:W3CDTF">2015-11-17T11:32:09Z</dcterms:modified>
  <cp:category/>
  <cp:version/>
  <cp:contentType/>
  <cp:contentStatus/>
</cp:coreProperties>
</file>