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450" windowHeight="11640"/>
  </bookViews>
  <sheets>
    <sheet name="МСУ" sheetId="4" r:id="rId1"/>
  </sheets>
  <definedNames>
    <definedName name="_xlnm.Print_Titles" localSheetId="0">МСУ!$5:$7</definedName>
  </definedNames>
  <calcPr calcId="125725"/>
</workbook>
</file>

<file path=xl/calcChain.xml><?xml version="1.0" encoding="utf-8"?>
<calcChain xmlns="http://schemas.openxmlformats.org/spreadsheetml/2006/main">
  <c r="Q183" i="4"/>
  <c r="R183" s="1"/>
  <c r="S183" s="1"/>
  <c r="Q177"/>
  <c r="R177" s="1"/>
  <c r="S177" s="1"/>
  <c r="Q172"/>
  <c r="R172" s="1"/>
  <c r="S172" s="1"/>
  <c r="Q165"/>
  <c r="R165" s="1"/>
  <c r="S165" s="1"/>
  <c r="Q157"/>
  <c r="R157" s="1"/>
  <c r="S157" s="1"/>
  <c r="Q149"/>
  <c r="R149" s="1"/>
  <c r="S149" s="1"/>
  <c r="Q145"/>
  <c r="R145" s="1"/>
  <c r="S145" s="1"/>
  <c r="Q137"/>
  <c r="R137" s="1"/>
  <c r="S137" s="1"/>
  <c r="Q129"/>
  <c r="R129" s="1"/>
  <c r="S129" s="1"/>
  <c r="Q121"/>
  <c r="R121" s="1"/>
  <c r="S121" s="1"/>
  <c r="Q115"/>
  <c r="R115" s="1"/>
  <c r="S115" s="1"/>
  <c r="Q107"/>
  <c r="R107" s="1"/>
  <c r="S107" s="1"/>
  <c r="Q103"/>
  <c r="R103" s="1"/>
  <c r="S103" s="1"/>
  <c r="Q99"/>
  <c r="Q90"/>
  <c r="R90" s="1"/>
  <c r="S90" s="1"/>
  <c r="Q83"/>
  <c r="R83" s="1"/>
  <c r="S83" s="1"/>
  <c r="Q77"/>
  <c r="R77" s="1"/>
  <c r="S77" s="1"/>
  <c r="Q71"/>
  <c r="R71" s="1"/>
  <c r="S71" s="1"/>
  <c r="Q65"/>
  <c r="R65" s="1"/>
  <c r="S65" s="1"/>
  <c r="Q61"/>
  <c r="R61" s="1"/>
  <c r="S61" s="1"/>
  <c r="Q56"/>
  <c r="R56" s="1"/>
  <c r="S56" s="1"/>
  <c r="Q49"/>
  <c r="R49" s="1"/>
  <c r="S49" s="1"/>
  <c r="Q41"/>
  <c r="R41" s="1"/>
  <c r="S41" s="1"/>
  <c r="Q34"/>
  <c r="R34" s="1"/>
  <c r="S34" s="1"/>
  <c r="Q27"/>
  <c r="R27" s="1"/>
  <c r="S27" s="1"/>
  <c r="Q22"/>
  <c r="R22" s="1"/>
  <c r="S22" s="1"/>
  <c r="Q13"/>
  <c r="R13" s="1"/>
  <c r="S13" s="1"/>
  <c r="Q82" l="1"/>
  <c r="S144"/>
  <c r="R99"/>
  <c r="S99" s="1"/>
  <c r="O144"/>
  <c r="P144"/>
  <c r="Q144"/>
  <c r="N144"/>
  <c r="O114"/>
  <c r="P114"/>
  <c r="Q114"/>
  <c r="R114"/>
  <c r="S114"/>
  <c r="N114"/>
  <c r="R144" l="1"/>
  <c r="S82"/>
  <c r="R82"/>
  <c r="S164"/>
  <c r="O164"/>
  <c r="P164"/>
  <c r="Q164"/>
  <c r="R164"/>
  <c r="N164"/>
  <c r="S176"/>
  <c r="S175" s="1"/>
  <c r="S171"/>
  <c r="S170" s="1"/>
  <c r="O96"/>
  <c r="P96"/>
  <c r="N96"/>
  <c r="Q96"/>
  <c r="O176"/>
  <c r="O175" s="1"/>
  <c r="P176"/>
  <c r="P175" s="1"/>
  <c r="Q176"/>
  <c r="Q175" s="1"/>
  <c r="R176"/>
  <c r="R175" s="1"/>
  <c r="N176"/>
  <c r="N175" s="1"/>
  <c r="O171"/>
  <c r="O170" s="1"/>
  <c r="P171"/>
  <c r="P170" s="1"/>
  <c r="Q171"/>
  <c r="Q170" s="1"/>
  <c r="N171"/>
  <c r="N170" s="1"/>
  <c r="R171" l="1"/>
  <c r="R170" s="1"/>
  <c r="S33"/>
  <c r="R33"/>
  <c r="O156"/>
  <c r="P156"/>
  <c r="Q156"/>
  <c r="R156"/>
  <c r="S156"/>
  <c r="N156"/>
  <c r="O148"/>
  <c r="P148"/>
  <c r="Q148"/>
  <c r="R148"/>
  <c r="S148"/>
  <c r="N148"/>
  <c r="O136"/>
  <c r="P136"/>
  <c r="Q136"/>
  <c r="R136"/>
  <c r="S136"/>
  <c r="N136"/>
  <c r="O128"/>
  <c r="P128"/>
  <c r="Q128"/>
  <c r="R128"/>
  <c r="S128"/>
  <c r="N128"/>
  <c r="O120"/>
  <c r="P120"/>
  <c r="Q120"/>
  <c r="R120"/>
  <c r="S120"/>
  <c r="N120"/>
  <c r="O106"/>
  <c r="P106"/>
  <c r="Q106"/>
  <c r="R106"/>
  <c r="S106"/>
  <c r="N106"/>
  <c r="O102"/>
  <c r="P102"/>
  <c r="Q102"/>
  <c r="R102"/>
  <c r="S102"/>
  <c r="N102"/>
  <c r="O98"/>
  <c r="P98"/>
  <c r="Q98"/>
  <c r="R98"/>
  <c r="S98"/>
  <c r="N98"/>
  <c r="Q119" l="1"/>
  <c r="P119"/>
  <c r="N119"/>
  <c r="R119"/>
  <c r="S119"/>
  <c r="O119"/>
  <c r="R96"/>
  <c r="S96"/>
  <c r="O89"/>
  <c r="P89"/>
  <c r="Q89"/>
  <c r="R89"/>
  <c r="S89"/>
  <c r="N89"/>
  <c r="O82"/>
  <c r="P82"/>
  <c r="N82"/>
  <c r="O76"/>
  <c r="P76"/>
  <c r="Q76"/>
  <c r="R76"/>
  <c r="S76"/>
  <c r="N76"/>
  <c r="O70"/>
  <c r="P70"/>
  <c r="Q70"/>
  <c r="R70"/>
  <c r="S70"/>
  <c r="N70"/>
  <c r="O64"/>
  <c r="P64"/>
  <c r="Q64"/>
  <c r="R64"/>
  <c r="S64"/>
  <c r="N64"/>
  <c r="O60"/>
  <c r="P60"/>
  <c r="Q60"/>
  <c r="R60"/>
  <c r="S60"/>
  <c r="N60"/>
  <c r="O55"/>
  <c r="P55"/>
  <c r="Q55"/>
  <c r="R55"/>
  <c r="S55"/>
  <c r="N55"/>
  <c r="O48"/>
  <c r="P48"/>
  <c r="Q48"/>
  <c r="R48"/>
  <c r="S48"/>
  <c r="N48"/>
  <c r="O40"/>
  <c r="P40"/>
  <c r="Q40"/>
  <c r="R40"/>
  <c r="S40"/>
  <c r="N40"/>
  <c r="O33"/>
  <c r="P33"/>
  <c r="Q33"/>
  <c r="N33"/>
  <c r="O26"/>
  <c r="P26"/>
  <c r="Q26"/>
  <c r="R26"/>
  <c r="S26"/>
  <c r="N26"/>
  <c r="O21"/>
  <c r="P21"/>
  <c r="Q21"/>
  <c r="R21"/>
  <c r="S21"/>
  <c r="N21"/>
  <c r="O12"/>
  <c r="P12"/>
  <c r="Q12"/>
  <c r="R12"/>
  <c r="S12"/>
  <c r="N12"/>
  <c r="P11" l="1"/>
  <c r="P10" s="1"/>
  <c r="P180" s="1"/>
  <c r="P184" s="1"/>
  <c r="O11"/>
  <c r="O10" s="1"/>
  <c r="O180" s="1"/>
  <c r="Q11"/>
  <c r="S11"/>
  <c r="S10" s="1"/>
  <c r="S180" s="1"/>
  <c r="S182" s="1"/>
  <c r="N11"/>
  <c r="N10" s="1"/>
  <c r="N180" s="1"/>
  <c r="R11"/>
  <c r="R10" s="1"/>
  <c r="R180" s="1"/>
  <c r="R182" s="1"/>
  <c r="Q10"/>
  <c r="Q180" s="1"/>
  <c r="O182" l="1"/>
  <c r="O184"/>
  <c r="N182"/>
  <c r="N184"/>
  <c r="P182"/>
  <c r="Q182"/>
</calcChain>
</file>

<file path=xl/sharedStrings.xml><?xml version="1.0" encoding="utf-8"?>
<sst xmlns="http://schemas.openxmlformats.org/spreadsheetml/2006/main" count="1407" uniqueCount="322">
  <si>
    <t>Наименование вопроса местного значения, расходного обязательства</t>
  </si>
  <si>
    <t>Код  бюджетной классификации (Рз, Прз)</t>
  </si>
  <si>
    <t>Нормативное правовое регулирование, определяющее финансовое обеспечение и порядок расходования средств</t>
  </si>
  <si>
    <t>Объем средств на исполнение расходного обязательства по всем муниципальным образованиям (тыс.рублей)</t>
  </si>
  <si>
    <t>Примечание</t>
  </si>
  <si>
    <t>Нормативные правовые акты, договоры, соглашения Российской Федерации</t>
  </si>
  <si>
    <t>Нормативные правовые акты, договоры, соглашения субъекта Российской Федерации</t>
  </si>
  <si>
    <t>Нормативные правовые акты, договоры, соглашения муниципальных образований</t>
  </si>
  <si>
    <t>отчетный  финансовый год</t>
  </si>
  <si>
    <t>текущий финансовый год</t>
  </si>
  <si>
    <t>очередной финансовый год</t>
  </si>
  <si>
    <t>плановый период</t>
  </si>
  <si>
    <t>Наименование и реквизиты нормативного правового акта</t>
  </si>
  <si>
    <t>Номер статьи, части, пункта, подпункта, абзаца</t>
  </si>
  <si>
    <t>Дата вступления в силу и срок действия</t>
  </si>
  <si>
    <t>запланировано</t>
  </si>
  <si>
    <t>фактически исполнено</t>
  </si>
  <si>
    <t>финансовый год +2</t>
  </si>
  <si>
    <t>Итого:</t>
  </si>
  <si>
    <t>финансовый год + 1</t>
  </si>
  <si>
    <t>Единица измерения: тыс. руб.</t>
  </si>
  <si>
    <t/>
  </si>
  <si>
    <t>1</t>
  </si>
  <si>
    <t>РП</t>
  </si>
  <si>
    <t>1.1</t>
  </si>
  <si>
    <t>РП-А</t>
  </si>
  <si>
    <t>1.1.1</t>
  </si>
  <si>
    <t>Финансирование расходов на содержание органов местного самоуправления поселений</t>
  </si>
  <si>
    <t>РП-А-0100</t>
  </si>
  <si>
    <t>1.1.1.1</t>
  </si>
  <si>
    <t>Закон от 06.10.2003 № 131-ФЗ Об общих принципах организации местного самоуправления в Российской Федерации"</t>
  </si>
  <si>
    <t>ст. 34</t>
  </si>
  <si>
    <t>06.11.2004 - не установлен</t>
  </si>
  <si>
    <t>Закон от 02.03.2007 № 25-ФЗ "О муниципальной службе в Российской Федерации"</t>
  </si>
  <si>
    <t>Областной закон от 11.03.2008 № 14-оз "О правовом регулировании муниципальной службы в Ленинградской области</t>
  </si>
  <si>
    <t>В целом</t>
  </si>
  <si>
    <t>01.01.2011 - 31.12.2011</t>
  </si>
  <si>
    <t>Решение совета депутатов от 14.12.2010 № 22/97 О бюджете  муниципального образования Кусинское сельское поселение Киришского муниципального района Ленинградской области на 2011 год</t>
  </si>
  <si>
    <t>Решение совета депутатов от 26.11.2009 № 3/10 "Об утверждении положения о порядке назначения и выплаты пенсии за выслугу лет и доплаты к пенсиям лицам, замещавших муниципальные должности и высшие должности в органах государственной власти и управления союза ССР и РСФСР в муниципальном образовании Кусинское сельское поселение Киришского муниципального района Ленинградской области"</t>
  </si>
  <si>
    <t>Решение совета депутатов от 25.11.2005 № 4/17 "О принятии Устава Муницпального образования Кусинское сельское поселение Киришского муниципального района Ленинградской области"</t>
  </si>
  <si>
    <t>25.11.2005 - не установлен</t>
  </si>
  <si>
    <t>1.1.2</t>
  </si>
  <si>
    <t>Владение, пользование и распоряжение имуществом, находящимся в муниципальной собственности муниципального района</t>
  </si>
  <si>
    <t>РП-А-1000</t>
  </si>
  <si>
    <t>1.1.2.1</t>
  </si>
  <si>
    <t>0113</t>
  </si>
  <si>
    <t>пп. 3 п. 1 ст. 14</t>
  </si>
  <si>
    <t>06.10.2003 - не установлен</t>
  </si>
  <si>
    <t>1.1.3</t>
  </si>
  <si>
    <t>Организация в границах поселения  электро-,тепло-,газо-, и водоснабжения населения, водоотведения, снабжения населения топливом</t>
  </si>
  <si>
    <t>РП-А-1100</t>
  </si>
  <si>
    <t>1.1.3.1</t>
  </si>
  <si>
    <t>0502</t>
  </si>
  <si>
    <t>пп. 4 п. 1 ст. 14</t>
  </si>
  <si>
    <t>Закон от 30.12.2004 № 210-ФЗ "Об основах регулирования тарифов организаций  коммунального комплекса"</t>
  </si>
  <si>
    <t>ст. 5</t>
  </si>
  <si>
    <t>0503</t>
  </si>
  <si>
    <t>1.1.4</t>
  </si>
  <si>
    <t>Содержание и строительство автомобильных дорог общего пользования. мостов и иных транспортных  инженерных сооружений в границах  населенных пунктов поселения, за исключением дорог общего пользования, мостов и иных транспортных соороужений федерального и регионального значения</t>
  </si>
  <si>
    <t>РП-А-1200</t>
  </si>
  <si>
    <t>1.1.4.1</t>
  </si>
  <si>
    <t>пп. 5 п. 1 ст. 14</t>
  </si>
  <si>
    <t>Закон от 08.11.2007 № 257-ФЗ "Об автомобильных  дорогах и о дорожной деятельности в Российской Федерации и о внесении изменений в отдельные законодательные акты Российской Федерации"</t>
  </si>
  <si>
    <t>ст. 13</t>
  </si>
  <si>
    <t>1.1.5</t>
  </si>
  <si>
    <t>Обеспечение малоимущих граждан, проживающих в поселении и нуждающихся  в улучшении жилищных условий, жилыми помещениями в соответствии  с жилищным законодательством, организация строительства и содержания муниципального жилищного фонда, создание условий для жилищного строительства</t>
  </si>
  <si>
    <t>РП-А-1300</t>
  </si>
  <si>
    <t>1.1.5.1</t>
  </si>
  <si>
    <t>1.1.6</t>
  </si>
  <si>
    <t>Участие в предупреждении и ликвидации последствий чрезвычайных ситуаций в границах поселения</t>
  </si>
  <si>
    <t>РП-А-1600</t>
  </si>
  <si>
    <t>1.1.6.1</t>
  </si>
  <si>
    <t>пп. 8 п. 1 ст. 14</t>
  </si>
  <si>
    <t>Закон от 21.12.1994 № 68-ФЗ "О защите населения и территории от чрезвычайных ситуаций природного и техногенного характера"</t>
  </si>
  <si>
    <t>п. 2 ст. 11</t>
  </si>
  <si>
    <t>Областной закон от 13.11.2003 № 93-оз "О защите населения и территорий Ленинградской области от чрезвычайных ситуаций природного и техногенного  характера"</t>
  </si>
  <si>
    <t>Постановление Правительства Ленинградской области от 23.07.2007 № 126 "О методических рекомендациях по осуществлению муниципальными образованиями Ленинградской области  полномочий по вопросам гражданской обороны,  защиты населения и территорий от чрезвычайных ситуаций, обеспечения пожарной безопасности и безопасности людей на водных объектах"</t>
  </si>
  <si>
    <t>23.07.2007 - не установлен</t>
  </si>
  <si>
    <t>1.1.7</t>
  </si>
  <si>
    <t>Обеспечение первичных мер пожарной безопасности в границах населенных пунктов поселения</t>
  </si>
  <si>
    <t>РП-А-1700</t>
  </si>
  <si>
    <t>1.1.7.1</t>
  </si>
  <si>
    <t>пп. 9 п. 1 ст. 14</t>
  </si>
  <si>
    <t>Закон от 21.12.1994 № 69-ФЗ "О пожарной безопасности"</t>
  </si>
  <si>
    <t>1.1.8</t>
  </si>
  <si>
    <t>Создание условий для обеспечения жителей поселения услугами связи, общественного питания, торговли и бытового обслуживания.</t>
  </si>
  <si>
    <t>РП-А-1800</t>
  </si>
  <si>
    <t>1.1.8.1</t>
  </si>
  <si>
    <t>пп. 10 п. 1 ст. 14</t>
  </si>
  <si>
    <t>1.1.9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</si>
  <si>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</si>
  <si>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РП-А-1900</t>
  </si>
  <si>
    <t>1.1.9.1</t>
  </si>
  <si>
    <t>0801</t>
  </si>
  <si>
    <t>пп. 11 п. 1 ст. 14</t>
  </si>
  <si>
    <t>Закон от 29.12.1994 № 78-ФЗ "О библиотечном деле"</t>
  </si>
  <si>
    <t>Постановление Правительства Ленинградской области от 20.03.2006 № 72 "Об утверждении Методических рекомендаций по исполнению муниципальными образованиями Ленинградской области полномочий в сфере культуры"</t>
  </si>
  <si>
    <t>Постановление главы администрации МО Кусинское сельское поселение от 15.10.2010 № 35 Об утверждении долгосрочной целевой программы "Повышение безопасности дорожного движения в муниципальном образовании Кусинское сельское поселение Киришского муниципального района Ленинградской области на 2011- 2012 годы"</t>
  </si>
  <si>
    <t>01.01.2011 - 31.12.2012</t>
  </si>
  <si>
    <t>1.1.10</t>
  </si>
  <si>
    <t>Создание условий для организации досуга и обеспечения жителей поселения услугами организаций культуры</t>
  </si>
  <si>
    <t>РП-А-2000</t>
  </si>
  <si>
    <t>1.1.10.1</t>
  </si>
  <si>
    <t>пп. 12 п. 1 ст. 14</t>
  </si>
  <si>
    <t>15.05.2006 - не установлен</t>
  </si>
  <si>
    <t>1.1.11</t>
  </si>
  <si>
    <t>Обеспечение условий для развития на территории поселения  физической культуры и массового спорта, организация проведения официальных  физкультурно-оздоровительных  и спортивных мероприятий поселения</t>
  </si>
  <si>
    <t>РП-А-2300</t>
  </si>
  <si>
    <t>1.1.11.1</t>
  </si>
  <si>
    <t>1101</t>
  </si>
  <si>
    <t>пп. 14 п. 1 ст. 14</t>
  </si>
  <si>
    <t>1.1.12</t>
  </si>
  <si>
    <t>Организация сбора и вывоза бытовых отходов</t>
  </si>
  <si>
    <t>РП-А-2700</t>
  </si>
  <si>
    <t>1.1.12.1</t>
  </si>
  <si>
    <t>пп. 18 п. 1 ст. 14</t>
  </si>
  <si>
    <t>Закон от 10.01.2002 № 7-ФЗ "Об охране окружающей среды"</t>
  </si>
  <si>
    <t>ст. 7</t>
  </si>
  <si>
    <t>1.1.13</t>
  </si>
  <si>
    <t>Организация благоустройства и озеленения территории поселения, использования, охраны, защиты, воспроизводства городских лесов, лесов особо охраняемых природных территорий, расположенных  в границах населенных пунктов поселения</t>
  </si>
  <si>
    <t>РП-А-2800</t>
  </si>
  <si>
    <t>1.1.13.1</t>
  </si>
  <si>
    <t>пп. 19 п. 1 ст. 14</t>
  </si>
  <si>
    <t>1.1.14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</si>
  <si>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строительство, разрешений на ввод объектов в эксплуатацию при осуществлении строительства, реконструкции, капитального ремонта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и изъятие, в том числе путем выкупа, земельных участков в границах поселения для муниципальных нужд, осуществление земельного контроля за использованием земель поселения</t>
  </si>
  <si>
    <t>РП-А-2900</t>
  </si>
  <si>
    <t>1.1.14.1</t>
  </si>
  <si>
    <t>1.1.15</t>
  </si>
  <si>
    <t>Организация освещения улиц и установки указателей с названиями улиц и номерами домов</t>
  </si>
  <si>
    <t>РП-А-3000</t>
  </si>
  <si>
    <t>1.1.15.1</t>
  </si>
  <si>
    <t>пп. 21 п. 1 ст. 14</t>
  </si>
  <si>
    <t>1.1.16</t>
  </si>
  <si>
    <t>Организация ритуальных услуг и содержание мест захоронения</t>
  </si>
  <si>
    <t>РП-А-3100</t>
  </si>
  <si>
    <t>1.1.16.1</t>
  </si>
  <si>
    <t>пп. 22 п. 1 ст. 14</t>
  </si>
  <si>
    <t>Закон от 12.01.1996 № 8-ФЗ "О погребении и похоронном деле"</t>
  </si>
  <si>
    <t>ст. 26</t>
  </si>
  <si>
    <t>1.1.17</t>
  </si>
  <si>
    <t>Осуществление мероприятий по обеспечению безопасности людей на водных объектах, охране их жизни и здоровья</t>
  </si>
  <si>
    <t>РП-А-3500</t>
  </si>
  <si>
    <t>1.1.17.1</t>
  </si>
  <si>
    <t>пп. 26 п. 1 ст. 14</t>
  </si>
  <si>
    <t>1.1.18</t>
  </si>
  <si>
    <t>1.1.18.1</t>
  </si>
  <si>
    <t>пп. 28 п. 1 ст. 14</t>
  </si>
  <si>
    <t>1.2</t>
  </si>
  <si>
    <t>РП-Б</t>
  </si>
  <si>
    <t>1.2.1</t>
  </si>
  <si>
    <t>Формирование, утверждение, исполнение бюджета поселения и контроль за исполнением данного бюджета</t>
  </si>
  <si>
    <t>РП-Б-0800</t>
  </si>
  <si>
    <t>1.2.1.1</t>
  </si>
  <si>
    <t>п. 4 ст. 15</t>
  </si>
  <si>
    <t>1.2.2</t>
  </si>
  <si>
    <t>Передача полномочий по созданию условий  для обеспечения жителей поселений услугами связи, общественного питания, торговли и бытового обслуживания</t>
  </si>
  <si>
    <t>1.2.2.1</t>
  </si>
  <si>
    <t>ст. 15</t>
  </si>
  <si>
    <t>1.2.3</t>
  </si>
  <si>
    <t>Передача полномочий по землеустройству и землепользованию и архитектуре</t>
  </si>
  <si>
    <t>1.2.3.1</t>
  </si>
  <si>
    <t>1.2.4</t>
  </si>
  <si>
    <t>Передача полномочий  по участию в предупреждении и ликвидации последствий чрезвычайных ситуаций  в границах поселения</t>
  </si>
  <si>
    <t>РП-Б-3100</t>
  </si>
  <si>
    <t>1.2.4.1</t>
  </si>
  <si>
    <t>1.2.5</t>
  </si>
  <si>
    <t>Передача полномочий по содействию в развитии сельскохозяйственного производства, создание условий для развития малого предпринимательства.</t>
  </si>
  <si>
    <t>1.2.5.1</t>
  </si>
  <si>
    <t>1.3</t>
  </si>
  <si>
    <t>РП-В</t>
  </si>
  <si>
    <t>1.3.1</t>
  </si>
  <si>
    <t>РП-В-0100</t>
  </si>
  <si>
    <t>1.3.1.1</t>
  </si>
  <si>
    <t>0203</t>
  </si>
  <si>
    <t>ст. 19</t>
  </si>
  <si>
    <t>Постановление Правительства Ленинградской области от 21.06.2006 № 191 "Об утверждении Порядка предоставления, расходования и учета субвенций  на осуществление полномочий по первичному воинскому учету, где отсутствуют военные комиссариаты"</t>
  </si>
  <si>
    <t>Постановление Правительства Российской Федерации от 29.04.2006 № 258 "О субвенциях на осуществление полномочий по первичному воинскому учету на территориях, где отсутствуют военные комиссариаты"</t>
  </si>
  <si>
    <t>ст. 4</t>
  </si>
  <si>
    <t>1.4</t>
  </si>
  <si>
    <t>РП-Г</t>
  </si>
  <si>
    <t>1.4.1</t>
  </si>
  <si>
    <t>Иные расходные обязательства, исполняемые за счет собственных доходов</t>
  </si>
  <si>
    <t>РП-Г-0800</t>
  </si>
  <si>
    <t>1.4.1.1</t>
  </si>
  <si>
    <t>п. 2 ст. 14.1</t>
  </si>
  <si>
    <t>Решение совета депутатов  от 26.04.2010 № 11/41 "Об утверждении Порядка формирования фонда оплаты труда муниципальных служащих муниципального образования Кусинское сельское поселение  Киришского муниципального района Ленинградской области"</t>
  </si>
  <si>
    <t>01.04.2010-не установлен</t>
  </si>
  <si>
    <t>Решение совета депутатов  от 26.04.2010 № 11/42 "Об утверждении Порядка формирования фонда оплаты труда работников, замещающих должности, не являющиеся должностями муниципальной службы муниципального образования Кусинское сельское поселение  Киришского муниципального района Ленинградской области"</t>
  </si>
  <si>
    <t>01.06.2010-не установлен</t>
  </si>
  <si>
    <t>Решение совета депутатов  от 27.09.2010 № 18/75 "Об утверждении Порядка формирования фонда оплаты труда главе администрации  муниципального образования Кусинское сельское поселение  Киришского муниципального района Ленинградской области"</t>
  </si>
  <si>
    <t>01.10.2010-не установлен</t>
  </si>
  <si>
    <t>Решение совета депутатов от 11.02.2009 г. №59/211 "Об утверждении Положения о порядке управления и распоряжения муниципальным имуществом в муниципальном образовании Кусинское сельское поселение Киришского муниципального района Ленинградской области"</t>
  </si>
  <si>
    <t>11.02.2009-не установлен</t>
  </si>
  <si>
    <t>Муниципальное образование Кусинское сельское поселение Киришского муниципального района Ленинградской области</t>
  </si>
  <si>
    <t>Решение совета депутатов от 27.02.2006 №9/44 "Об утверждении положения о бюджетном процессе в муниципальном образовании Кусинское сельское поселение Киришского муниципального района Ленинградской области"</t>
  </si>
  <si>
    <t>Решение совета депутатов от 15.12.2011 № 35/146 "О бюджетет муниципального образования Кусинское сельское поселение Киришского муниципального района Ленинградской области на 2012 год"</t>
  </si>
  <si>
    <t>01.01.2012-31.12.2012</t>
  </si>
  <si>
    <t>Решение совета депутатов от 15.12.2011 № 35/146 "О бюджете муниципального образования Кусинское сельское поселение Киришского муниципального района Ленинградской области на 2012 год"</t>
  </si>
  <si>
    <t>Соглашение МО Кусинское сельское поселение от 24.10.11б/н Соглашение о передаче части полномочий органов местного самоуправления</t>
  </si>
  <si>
    <t>Соглашение МО Кусинское сельское поселение от 20.12.2011 № 33 Соглашение о передаче части полномочий органов местного самоуправления</t>
  </si>
  <si>
    <t>01.01.2012 - 31.12.2012</t>
  </si>
  <si>
    <t>Соглашение МО Кусинское сельское поселение от 20.12.2011 № 42 Соглашение о передаче части полномочий органов местного самоуправления</t>
  </si>
  <si>
    <t>Соглашение МО Кусинское сельское поселение от 20.12.2011 № 43 Соглашение о передаче части полномочий органов местного самоуправления</t>
  </si>
  <si>
    <t>Соглашение МО Кусинское сельское поселение от 20.12.2011 № 44 Соглашение о передаче части полномочий органов местного самоуправления</t>
  </si>
  <si>
    <t>0104</t>
  </si>
  <si>
    <t>1.2.6</t>
  </si>
  <si>
    <t>Осуществление внешнего муниципального финансового контроля</t>
  </si>
  <si>
    <t>РП-Б-5000</t>
  </si>
  <si>
    <t>1.2.6.1</t>
  </si>
  <si>
    <t>0106</t>
  </si>
  <si>
    <t>Закон от 07.02.2011 № 6-ФЗ "Об общих принципах организации и деятельности контрольно-счетных органов субъектов Российской Федерации и муниципальных образований"</t>
  </si>
  <si>
    <t>ст. 3</t>
  </si>
  <si>
    <t>Постановление от 28.12.2011 г. №52 "О муниципальной целевой программе "Обеспечение населения чистой питьевой водой на территории муниципального образования Кусинское сельское поселение на 2012 -2014 годы"</t>
  </si>
  <si>
    <t>01.01.2012- не установлен</t>
  </si>
  <si>
    <t>Постановление от 28.12.2011 г. №52 "О муниципальной целевой программе "Обеспечение первичных мер пожарной безопасности на территории муниципального  образования Кусинское сельское поселение на 2012 -2014 годы"</t>
  </si>
  <si>
    <t>01.01.2012 - не установлен</t>
  </si>
  <si>
    <t>Областной закон от 05.12.2011 № 98-оз "Об областном бюджете Ленинградской области на 2012 год и плановый период 2013 и 2014 годов"</t>
  </si>
  <si>
    <t>Постановление Правительства Ленинградской области от 21.03.2012 № 82 Об установлении нормативов формирования расходов на содержание органов местного самоуправления муниципальных образований на 2012 год</t>
  </si>
  <si>
    <t>Приказ Комитета по тарифам и ценовой политике Ленинградской области от 18 ноября 2011 г. №145-п "Об установлении по муниципальным образованиям Ленинградской области на 2012 год предельных максимальных индексов изменения размера платы граждан за коммунальные услуги"</t>
  </si>
  <si>
    <t>Постановление главы администрации от 28.12.2011 г. №52 "О муниципальной целевой программе "Ремонт и содержание улично-дорожной сети  муниципального образования Кусинское сельское поселение на 2012 -2014 годы"</t>
  </si>
  <si>
    <t>01.01.2012-31.12.2014</t>
  </si>
  <si>
    <t>Постановление главы администрации от 15.10.2010 года № 35 "Об утверждении долгосрочной целевой программы "Повышение безопасности дорожного движения в муниципальном образовании Кусинское сельское поселение Киришского муниципального района Ленинградской области на 2011-2012г."</t>
  </si>
  <si>
    <t>01.01.2011-31.12.2012</t>
  </si>
  <si>
    <t>Постановление главы администрации от 28.12.2011 №52 "Муниципальная целевая программа "Развитие физической культуры и спорта в муниципальном образовании Кусинское сельское поселение на 2012-2014 г.</t>
  </si>
  <si>
    <t>Постановление главы администрации от 28.12.2011 г. №52 "Муниципальная целевая программа "Благоустройство и санитарное содержание территории муниципального образования Кусинское сельское поселение на 2012-2014 г."</t>
  </si>
  <si>
    <t>с.9</t>
  </si>
  <si>
    <t>Распоряжение главы администрации от 14.11.2011.г. №75-р "О разработке муниципальных  целевых программ"</t>
  </si>
  <si>
    <t>14.11.2011-не установлен</t>
  </si>
  <si>
    <t>РП-А-8200</t>
  </si>
  <si>
    <t>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 , предусмотренных законодательством об энергосбережении и о повышении энергетической эффективности</t>
  </si>
  <si>
    <t>0501,0801</t>
  </si>
  <si>
    <t>Решение совета депутатов от 10.07.2006 г. №14/66 "Правила внешнего благоустройства, обеспечения чистоты и порядка на территории муниципального образования Кусинское сельское поселение"</t>
  </si>
  <si>
    <t>10.07.2006-не установлен</t>
  </si>
  <si>
    <t>Постановление главы администрации от 10 августа 2012 года № 44 "Об утверждении Порядка предоставления субсидий на возмещение затрат по ремонту жилищного фонда за счет платы за наем жилых помещений муниципального жилищного фонда муниципального образования Кусинское сельское поселение Куиришского муниципального района"</t>
  </si>
  <si>
    <t>Постановление главы администрации от 10 августа 2012 года № 43 "Об утверждении Порядка предоставления субсидий в целях компенсации выпадающих доходов организациям, предоставляющим населению жилищные услуги по тарифам, не обеспечивающим возмещение издержек"</t>
  </si>
  <si>
    <t>Решение совета депутатов от 28 мая 2012 года № 41/177 "Об утверждении размера платы для населения за коммунальные услуги на 2012 год"</t>
  </si>
  <si>
    <t>13.08.2012- не установлен</t>
  </si>
  <si>
    <t>13.08.2012 г.-не установлен</t>
  </si>
  <si>
    <t>ст 16</t>
  </si>
  <si>
    <t>26.12.1994 - не установлен</t>
  </si>
  <si>
    <t>Постановление Правительства Ленинградской области от 16.09.2011 г. №292  "Об утверждении долгосрочной целевой программы "Совершенствование добровольной пожарной охраны на территории Ленинградской области"</t>
  </si>
  <si>
    <t>08.10.2012 г.- неу становлен</t>
  </si>
  <si>
    <t>Постановление Правительства Ленинградской области от 27.05.2011 г. № 155 "О долгосрочной целевой программе "Развитие информационного общества" на 2011-2013 годы"</t>
  </si>
  <si>
    <t>17.06.2011-не устанволен</t>
  </si>
  <si>
    <t>Постановление главы администрации от 28.12.2011 г. №52  Муниципальная целевая программа "Развитие культуры на территории муниципального образования Кусинское сельское поселение на 2012-2014 г"</t>
  </si>
  <si>
    <t>20.01.1996-не установлен</t>
  </si>
  <si>
    <t xml:space="preserve"> ст. 17</t>
  </si>
  <si>
    <t>ст.8</t>
  </si>
  <si>
    <t>Постановление главы администрации от 28.12.2011 г. №52 "Муниципальная целевая прграмма "Энергосбережение и повышение энергетической  эффективности на территории муниципального образования Кусинское сельское поселение на 2012-2013 годы"</t>
  </si>
  <si>
    <t>01.01.2012-не установлен</t>
  </si>
  <si>
    <t>27.02.2006-25.09.2012</t>
  </si>
  <si>
    <t>25.09.2012-не установлен</t>
  </si>
  <si>
    <t>Решение совета депутатов от 24.09.2012 №44/188 "Об утверждении положения о бюджетном процессе в муниципальном образовании Кусинское сельское поселение Киришского муниципального района Ленинградской области"</t>
  </si>
  <si>
    <t>ст 12</t>
  </si>
  <si>
    <t>0309</t>
  </si>
  <si>
    <t>Постановление главы администрации  от 22.10.2012 г. №55 "Об утверждении Положения о порядке расходования средств резервного фонда администрации муниципального образования Кусинское сельское поселение Киришского муниципального района Ленинградской области"</t>
  </si>
  <si>
    <t>ст.35</t>
  </si>
  <si>
    <t>Закон  от 04.12.2007 г. 329-ФЗ "О физической культуре и спорте в Российской Федерации"</t>
  </si>
  <si>
    <t>08.12.2007-не установлен</t>
  </si>
  <si>
    <t>12.01.2002-не установлен</t>
  </si>
  <si>
    <t>22.10.2012-не установлен</t>
  </si>
  <si>
    <t>Закон от 23.11.2009 № 261-ФЗ "Об энергосбережении т о повышении энергетической эффективности и о внесении изменений в отдельные законодательные акты Российской Федерации"</t>
  </si>
  <si>
    <t>27.11.2009-не установлен</t>
  </si>
  <si>
    <t>01.06.2007 - не установлен</t>
  </si>
  <si>
    <t>14.11.2007-не установлен</t>
  </si>
  <si>
    <t>Приказ Комитета по тарифам и ценовой политике Ленинградской области от 25.11.2011 № 158-п "Об установлении тарифов на тепловую энергию, отпускаемую энергоснабжающими организациями потребителям Ленинградской области в 2012 году"</t>
  </si>
  <si>
    <t>Приказ Комитета по тарифам и ценовой политике Ленинградской области от 18.11.2011 № 151-п "Об установлении тарифов на товары и услуги организаций коммунального комплекса, оказывающих услуги  и в сфере водоснабжения , водоотведения и очистки сточных вод потребителям Ленинградской области в 2012 году"</t>
  </si>
  <si>
    <t>0409</t>
  </si>
  <si>
    <t>05.12.2003 - не установлен</t>
  </si>
  <si>
    <t>Постановление Правительства Ленинградской области от 05.06.2007 № 126 "О методических рекомендациях по осуществлению муниципальными образованиями Ленинградской области  полномочий по вопросам гражданской обороны,  защиты населения и территорий от чрезвычайных ситуаций, обеспечения пожарной безопасности и безопасности людей на водных объектах"</t>
  </si>
  <si>
    <t>Закон Ленинградской области от 25.12.2006 г. №169-оз "О пожарной безопасности в Ленинградской области"</t>
  </si>
  <si>
    <t>08.01.2007-не установлен</t>
  </si>
  <si>
    <t>19.04.2008 - не установлен</t>
  </si>
  <si>
    <t>02.01.1995-не установлен</t>
  </si>
  <si>
    <t>ст 40</t>
  </si>
  <si>
    <t>Закон Ленинградской области от 30.12.2009 г. №118-оз "О физической культуре и спорте в Ленинградской области"</t>
  </si>
  <si>
    <t>ст.7</t>
  </si>
  <si>
    <t>01.01.2010-не установлен</t>
  </si>
  <si>
    <t>0501</t>
  </si>
  <si>
    <t>Фдеральный закон от 29.12.2004 г. №188-ФЗ "Жилищный кодекс РФ"</t>
  </si>
  <si>
    <t>ст 2</t>
  </si>
  <si>
    <t>01.03.2005 г.-не устанволен</t>
  </si>
  <si>
    <t>Постановление главы администрации  от 19.12.2011 г. №49 "Об утверждении Положения  расходования средств резервного фонда администрации муниципального образования Кусинское сельское поселение Киришского муниципального района Ленинградской области"</t>
  </si>
  <si>
    <t>19.12.2011-22.10.2012</t>
  </si>
  <si>
    <t>Решение совета депутатов от 20.05.2012 г. №41/178 "Об установлении платы за жилье для населения муниципального жилого фонда Кусинского сельского поселения на 2012 год"</t>
  </si>
  <si>
    <t>Постановление главы администрации №10 от 23.03.2012 г. "Об утвепждении Порядка предоставления субсидий  в целях  недополученных доходов по предоставлению населению жилищных услуг по тарифам, не обеспечивающим возмещение издержек"</t>
  </si>
  <si>
    <t xml:space="preserve">30.03.2012-13.08.2012 </t>
  </si>
  <si>
    <t>24.12.1994 - не установлен</t>
  </si>
  <si>
    <t>01.10.2011-не установлен</t>
  </si>
  <si>
    <t>08.05.2006-не установлен</t>
  </si>
  <si>
    <t>30.06.2006 - не установлен</t>
  </si>
  <si>
    <t>01.01.2006 - не установлен</t>
  </si>
  <si>
    <t>пп. 6 п. 1 ст. 14</t>
  </si>
  <si>
    <t>0111,0113</t>
  </si>
  <si>
    <t>26.11.2009 - 31.12.2012</t>
  </si>
  <si>
    <t>Решение совета депутатов от 24.12.2012 г. №47/210 "Об утверждении Положения о пенсии за выслугу лет, назначаемой лицам, замещавшим должности муниципальной службы муниципального образования Кусинское сельское поселение Киришского муниципального района Ленинградской области"</t>
  </si>
  <si>
    <t>01.01.2013 -не установлен</t>
  </si>
  <si>
    <t>Решение совета депутатов от 24.12.2012 № 47/207 "О бюджете муниципального образования Кусинское сельское поселение Киришского муниципального района Ленинградской области на 2013 год"</t>
  </si>
  <si>
    <t>01.01.2013-31.12.2013</t>
  </si>
  <si>
    <t>Постановление Правительства Ленинградской области от 27.03.2012 №84 "Об установлении нормативово формирования расходов на содержание органов местного самоуправления муниципальных образований Ленинградской области на 2013 год"</t>
  </si>
  <si>
    <t>Постановление Правительства Ленинградской области от 05.06.2009 г. №158 "Об утверждении Методики расчета нормативоов формирования расходов на оплату труда с начислениями депутатов, выборных должностных лиц местного самоуправления, осуществляющих свои полномочия на постоянной основе, муниципальных служащих и расходов на содержание органов местного самоуправления муниципальных образований Ленинградской обалсти"</t>
  </si>
  <si>
    <t>03.07.2009 -не устанволен</t>
  </si>
  <si>
    <t>0104,1001</t>
  </si>
  <si>
    <t>0502,0503</t>
  </si>
  <si>
    <t>Приказ Комитета по тарифам и ценовой политике Ленинградской области от 15 октября 2012 г. N 123-п Об установлении тарифов на тепловую энергию, отпускаемую энергоснабжающими организациями потребителям Ленинградской области в 2013 году</t>
  </si>
  <si>
    <t>в целом</t>
  </si>
  <si>
    <t>Приказ Комитета по тарифам и ценовой политике Ленинградской области от 17 декабря 2012 г. N 193-п Об утверждении индексов максимально возможного изменения установленных тарифов на товары и услуги организаций коммунального комплекса, оказывающих услуги конечным потребителям в сфере водоснабжения, водоотведения и очистки сточных вод с учетом надбавок к тарифам на товары и услуги организаций коммунального комплекса в среднем по муниципальным образованиям Ленинградской области, на 2013 год</t>
  </si>
  <si>
    <t>Приказ Комитета по тарифам и ценовой политике Ленинградской области от 26 ноября 2012 г. N 158-п Об установлении тарифов на товары (услуги) организаций коммунального комплекса, реализуемые (оказываемые) в сферах водоснабжения, водоотведения, очистки сточных вод потребителям Ленинградской области в 2013 году</t>
  </si>
  <si>
    <t>0310,0503</t>
  </si>
  <si>
    <t>Соглашение МО Кусинское сельское поселение от 07.12.12 б/н Соглашение о передаче части полномочий органов местного самоуправления</t>
  </si>
  <si>
    <t>РП-Б-2300</t>
  </si>
  <si>
    <t>РП-Б-1900</t>
  </si>
  <si>
    <t>РП-Б-2700</t>
  </si>
  <si>
    <t>РП-Б-2200</t>
  </si>
  <si>
    <t>Областной закон от 25.12.2012 № 101-оз "Об областном бюджете Ленинградской области на 2013 год и плановый период 2014 и 2015 годов"</t>
  </si>
  <si>
    <t>01.01.2013 - 31.12.2013</t>
  </si>
  <si>
    <t>Соглашение№11 от 22.11.2012   о передаче полномочий (Кусино)</t>
  </si>
  <si>
    <t>Соглашение о передаче полномочий №15 от 22.11.2012 г.(Кусино)</t>
  </si>
  <si>
    <t>Соглашение о передаче полномочий №6от 22.11.2012 г.(Кусино)</t>
  </si>
  <si>
    <t>Соглашение о передаче части полномочий  №19 от 01.01.2013 (Кусино)</t>
  </si>
  <si>
    <t>Соглашение о передаче части полномочий б/н от 22.11.2012 г.(Кусино)</t>
  </si>
  <si>
    <t>Плановые реестры расходных обязательств на 2014-2016 годы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</si>
</sst>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?"/>
    <numFmt numFmtId="165" formatCode="0.0"/>
    <numFmt numFmtId="166" formatCode="#,##0.0"/>
  </numFmts>
  <fonts count="9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.5"/>
      <color indexed="8"/>
      <name val="MS Sans Serif"/>
      <family val="2"/>
      <charset val="204"/>
    </font>
    <font>
      <sz val="8.5"/>
      <name val="MS Sans Serif"/>
      <family val="2"/>
      <charset val="204"/>
    </font>
    <font>
      <b/>
      <sz val="8.5"/>
      <color indexed="8"/>
      <name val="MS Sans Serif"/>
      <family val="2"/>
      <charset val="204"/>
    </font>
    <font>
      <b/>
      <sz val="8.5"/>
      <name val="MS Sans Serif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1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64" fontId="3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2" xfId="1" applyNumberFormat="1" applyFont="1" applyBorder="1" applyAlignment="1">
      <alignment horizontal="left" vertical="center" wrapText="1"/>
    </xf>
    <xf numFmtId="0" fontId="0" fillId="0" borderId="2" xfId="0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11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" fontId="0" fillId="0" borderId="0" xfId="0" applyNumberFormat="1"/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165" fontId="5" fillId="0" borderId="2" xfId="0" applyNumberFormat="1" applyFont="1" applyFill="1" applyBorder="1" applyAlignment="1" applyProtection="1">
      <alignment horizontal="right" vertical="center"/>
      <protection locked="0"/>
    </xf>
    <xf numFmtId="166" fontId="5" fillId="0" borderId="3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/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165" fontId="5" fillId="0" borderId="2" xfId="0" applyNumberFormat="1" applyFont="1" applyFill="1" applyBorder="1" applyAlignment="1" applyProtection="1">
      <alignment horizontal="right"/>
      <protection locked="0"/>
    </xf>
    <xf numFmtId="4" fontId="5" fillId="0" borderId="3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wrapText="1"/>
    </xf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>
      <alignment horizontal="center" vertical="center" wrapText="1"/>
    </xf>
    <xf numFmtId="11" fontId="5" fillId="0" borderId="2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2" fontId="0" fillId="0" borderId="0" xfId="0" applyNumberFormat="1"/>
    <xf numFmtId="2" fontId="5" fillId="0" borderId="2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Fill="1" applyBorder="1" applyAlignment="1" applyProtection="1">
      <alignment horizontal="right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>
      <alignment horizontal="center" vertical="center"/>
    </xf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9" xfId="0" applyNumberFormat="1" applyFont="1" applyFill="1" applyBorder="1" applyAlignment="1" applyProtection="1">
      <alignment horizontal="left" vertical="center" wrapText="1" shrinkToFit="1"/>
      <protection locked="0"/>
    </xf>
    <xf numFmtId="2" fontId="3" fillId="0" borderId="9" xfId="0" applyNumberFormat="1" applyFont="1" applyFill="1" applyBorder="1" applyAlignment="1" applyProtection="1">
      <alignment horizontal="right" vertical="center"/>
      <protection locked="0"/>
    </xf>
    <xf numFmtId="165" fontId="3" fillId="0" borderId="9" xfId="0" applyNumberFormat="1" applyFont="1" applyFill="1" applyBorder="1" applyAlignment="1" applyProtection="1">
      <alignment horizontal="right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left" vertical="center" wrapText="1"/>
    </xf>
    <xf numFmtId="12" fontId="3" fillId="0" borderId="2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right" vertical="center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2" fontId="3" fillId="0" borderId="9" xfId="0" applyNumberFormat="1" applyFont="1" applyFill="1" applyBorder="1" applyAlignment="1" applyProtection="1">
      <alignment horizontal="right" vertical="center"/>
      <protection locked="0"/>
    </xf>
    <xf numFmtId="2" fontId="3" fillId="0" borderId="10" xfId="0" applyNumberFormat="1" applyFont="1" applyFill="1" applyBorder="1" applyAlignment="1" applyProtection="1">
      <alignment horizontal="right" vertical="center"/>
      <protection locked="0"/>
    </xf>
    <xf numFmtId="2" fontId="0" fillId="0" borderId="10" xfId="0" applyNumberFormat="1" applyBorder="1" applyAlignment="1">
      <alignment horizontal="right" vertical="center"/>
    </xf>
    <xf numFmtId="165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left" vertical="center" wrapText="1"/>
    </xf>
    <xf numFmtId="164" fontId="3" fillId="0" borderId="10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11" fontId="3" fillId="0" borderId="9" xfId="0" applyNumberFormat="1" applyFont="1" applyFill="1" applyBorder="1" applyAlignment="1" applyProtection="1">
      <alignment horizontal="left" vertical="center" wrapText="1"/>
    </xf>
    <xf numFmtId="11" fontId="3" fillId="0" borderId="10" xfId="0" applyNumberFormat="1" applyFont="1" applyFill="1" applyBorder="1" applyAlignment="1" applyProtection="1">
      <alignment horizontal="left" vertical="center" wrapText="1"/>
    </xf>
    <xf numFmtId="11" fontId="3" fillId="0" borderId="11" xfId="0" applyNumberFormat="1" applyFont="1" applyFill="1" applyBorder="1" applyAlignment="1" applyProtection="1">
      <alignment horizontal="left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10" xfId="0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49" fontId="6" fillId="0" borderId="6" xfId="1" applyNumberFormat="1" applyFont="1" applyBorder="1" applyAlignment="1">
      <alignment horizontal="left" vertical="center" wrapText="1"/>
    </xf>
    <xf numFmtId="49" fontId="6" fillId="0" borderId="7" xfId="1" applyNumberFormat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3" fontId="5" fillId="0" borderId="4" xfId="2" applyFont="1" applyFill="1" applyBorder="1" applyAlignment="1" applyProtection="1">
      <alignment horizontal="center" vertical="center" wrapText="1"/>
    </xf>
    <xf numFmtId="43" fontId="5" fillId="0" borderId="1" xfId="2" applyFont="1" applyFill="1" applyBorder="1" applyAlignment="1" applyProtection="1">
      <alignment horizontal="center" vertical="center" wrapText="1"/>
    </xf>
    <xf numFmtId="43" fontId="5" fillId="0" borderId="5" xfId="2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2" fontId="3" fillId="0" borderId="11" xfId="0" applyNumberFormat="1" applyFont="1" applyFill="1" applyBorder="1" applyAlignment="1" applyProtection="1">
      <alignment horizontal="right" vertical="center"/>
      <protection locked="0"/>
    </xf>
    <xf numFmtId="165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3" fillId="0" borderId="11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11" xfId="0" applyNumberFormat="1" applyFont="1" applyFill="1" applyBorder="1" applyAlignment="1" applyProtection="1">
      <alignment horizontal="left" vertical="center" wrapText="1"/>
    </xf>
  </cellXfs>
  <cellStyles count="3">
    <cellStyle name="Normal_TMP_2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45"/>
  <sheetViews>
    <sheetView showGridLines="0" tabSelected="1" topLeftCell="K173" workbookViewId="0">
      <selection activeCell="A2" sqref="A2:T180"/>
    </sheetView>
  </sheetViews>
  <sheetFormatPr defaultRowHeight="12.75"/>
  <cols>
    <col min="1" max="1" width="7.7109375" customWidth="1"/>
    <col min="2" max="2" width="31" customWidth="1"/>
    <col min="3" max="3" width="14.28515625" customWidth="1"/>
    <col min="4" max="4" width="12.7109375" customWidth="1"/>
    <col min="5" max="5" width="22.140625" customWidth="1"/>
    <col min="6" max="6" width="9.140625" customWidth="1"/>
    <col min="7" max="7" width="11.85546875" customWidth="1"/>
    <col min="8" max="8" width="17.140625" customWidth="1"/>
    <col min="9" max="9" width="11" customWidth="1"/>
    <col min="10" max="10" width="10.5703125" customWidth="1"/>
    <col min="11" max="11" width="16.7109375" customWidth="1"/>
    <col min="12" max="12" width="10.5703125" bestFit="1" customWidth="1"/>
    <col min="13" max="13" width="13.28515625" customWidth="1"/>
    <col min="14" max="14" width="12.28515625" customWidth="1"/>
    <col min="15" max="15" width="13.140625" customWidth="1"/>
    <col min="16" max="16" width="13.42578125" customWidth="1"/>
    <col min="17" max="17" width="12.42578125" customWidth="1"/>
    <col min="18" max="18" width="14.42578125" customWidth="1"/>
    <col min="19" max="19" width="13.7109375" customWidth="1"/>
    <col min="20" max="20" width="18.42578125" customWidth="1"/>
    <col min="21" max="21" width="9.85546875" customWidth="1"/>
    <col min="22" max="40" width="7.5703125" customWidth="1"/>
    <col min="41" max="43" width="9.85546875" customWidth="1"/>
  </cols>
  <sheetData>
    <row r="1" spans="1:20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0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20" ht="15.75">
      <c r="A3" s="96" t="s">
        <v>193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20" ht="15.75">
      <c r="A4" s="36"/>
      <c r="B4" s="36"/>
      <c r="C4" s="36"/>
      <c r="D4" s="36"/>
      <c r="E4" s="36"/>
      <c r="F4" s="36"/>
      <c r="G4" s="96" t="s">
        <v>321</v>
      </c>
      <c r="H4" s="96"/>
      <c r="I4" s="96"/>
      <c r="J4" s="96"/>
      <c r="K4" s="96"/>
      <c r="L4" s="96"/>
      <c r="M4" s="36"/>
      <c r="N4" s="36"/>
      <c r="O4" s="36"/>
      <c r="P4" s="36"/>
      <c r="Q4" s="36"/>
      <c r="R4" s="36"/>
      <c r="S4" s="36"/>
      <c r="T4" s="36"/>
    </row>
    <row r="5" spans="1:20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</row>
    <row r="6" spans="1:20">
      <c r="A6" s="97" t="s">
        <v>20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</row>
    <row r="7" spans="1:20">
      <c r="A7" s="98" t="s">
        <v>0</v>
      </c>
      <c r="B7" s="98"/>
      <c r="C7" s="98"/>
      <c r="D7" s="98" t="s">
        <v>1</v>
      </c>
      <c r="E7" s="99" t="s">
        <v>2</v>
      </c>
      <c r="F7" s="100"/>
      <c r="G7" s="100"/>
      <c r="H7" s="100"/>
      <c r="I7" s="100"/>
      <c r="J7" s="100"/>
      <c r="K7" s="100"/>
      <c r="L7" s="100"/>
      <c r="M7" s="101"/>
      <c r="N7" s="102" t="s">
        <v>3</v>
      </c>
      <c r="O7" s="103"/>
      <c r="P7" s="103"/>
      <c r="Q7" s="103"/>
      <c r="R7" s="103"/>
      <c r="S7" s="103"/>
      <c r="T7" s="98" t="s">
        <v>4</v>
      </c>
    </row>
    <row r="8" spans="1:20" ht="37.5" customHeight="1">
      <c r="A8" s="98"/>
      <c r="B8" s="98"/>
      <c r="C8" s="98"/>
      <c r="D8" s="98"/>
      <c r="E8" s="102" t="s">
        <v>5</v>
      </c>
      <c r="F8" s="103"/>
      <c r="G8" s="104"/>
      <c r="H8" s="102" t="s">
        <v>6</v>
      </c>
      <c r="I8" s="103"/>
      <c r="J8" s="104"/>
      <c r="K8" s="102" t="s">
        <v>7</v>
      </c>
      <c r="L8" s="103"/>
      <c r="M8" s="104"/>
      <c r="N8" s="102" t="s">
        <v>8</v>
      </c>
      <c r="O8" s="104"/>
      <c r="P8" s="98" t="s">
        <v>9</v>
      </c>
      <c r="Q8" s="98" t="s">
        <v>10</v>
      </c>
      <c r="R8" s="102" t="s">
        <v>11</v>
      </c>
      <c r="S8" s="103"/>
      <c r="T8" s="98"/>
    </row>
    <row r="9" spans="1:20" ht="63">
      <c r="A9" s="98"/>
      <c r="B9" s="98"/>
      <c r="C9" s="98"/>
      <c r="D9" s="98"/>
      <c r="E9" s="5" t="s">
        <v>12</v>
      </c>
      <c r="F9" s="5" t="s">
        <v>13</v>
      </c>
      <c r="G9" s="5" t="s">
        <v>14</v>
      </c>
      <c r="H9" s="5" t="s">
        <v>12</v>
      </c>
      <c r="I9" s="5" t="s">
        <v>13</v>
      </c>
      <c r="J9" s="5" t="s">
        <v>14</v>
      </c>
      <c r="K9" s="5" t="s">
        <v>12</v>
      </c>
      <c r="L9" s="5" t="s">
        <v>13</v>
      </c>
      <c r="M9" s="5" t="s">
        <v>14</v>
      </c>
      <c r="N9" s="5" t="s">
        <v>15</v>
      </c>
      <c r="O9" s="5" t="s">
        <v>16</v>
      </c>
      <c r="P9" s="98"/>
      <c r="Q9" s="98"/>
      <c r="R9" s="5" t="s">
        <v>19</v>
      </c>
      <c r="S9" s="5" t="s">
        <v>17</v>
      </c>
      <c r="T9" s="98"/>
    </row>
    <row r="10" spans="1:20">
      <c r="A10" s="1" t="s">
        <v>22</v>
      </c>
      <c r="B10" s="2" t="s">
        <v>21</v>
      </c>
      <c r="C10" s="3" t="s">
        <v>23</v>
      </c>
      <c r="D10" s="3" t="s">
        <v>21</v>
      </c>
      <c r="E10" s="2" t="s">
        <v>21</v>
      </c>
      <c r="F10" s="2" t="s">
        <v>21</v>
      </c>
      <c r="G10" s="2" t="s">
        <v>21</v>
      </c>
      <c r="H10" s="8" t="s">
        <v>21</v>
      </c>
      <c r="I10" s="8" t="s">
        <v>21</v>
      </c>
      <c r="J10" s="8" t="s">
        <v>21</v>
      </c>
      <c r="K10" s="8" t="s">
        <v>21</v>
      </c>
      <c r="L10" s="8" t="s">
        <v>21</v>
      </c>
      <c r="M10" s="8" t="s">
        <v>21</v>
      </c>
      <c r="N10" s="49">
        <f t="shared" ref="N10:S10" si="0">N11+N119+N170+N175</f>
        <v>22577.300000000003</v>
      </c>
      <c r="O10" s="26">
        <f t="shared" si="0"/>
        <v>17819.700000000004</v>
      </c>
      <c r="P10" s="26">
        <f t="shared" si="0"/>
        <v>21500.2</v>
      </c>
      <c r="Q10" s="26">
        <f t="shared" si="0"/>
        <v>22854.700000000004</v>
      </c>
      <c r="R10" s="26">
        <f t="shared" si="0"/>
        <v>24294.400000000001</v>
      </c>
      <c r="S10" s="26">
        <f t="shared" si="0"/>
        <v>25752.200000000004</v>
      </c>
      <c r="T10" s="4" t="s">
        <v>21</v>
      </c>
    </row>
    <row r="11" spans="1:20">
      <c r="A11" s="1" t="s">
        <v>24</v>
      </c>
      <c r="B11" s="2" t="s">
        <v>21</v>
      </c>
      <c r="C11" s="3" t="s">
        <v>25</v>
      </c>
      <c r="D11" s="3" t="s">
        <v>21</v>
      </c>
      <c r="E11" s="2" t="s">
        <v>21</v>
      </c>
      <c r="F11" s="2" t="s">
        <v>21</v>
      </c>
      <c r="G11" s="2" t="s">
        <v>21</v>
      </c>
      <c r="H11" s="8" t="s">
        <v>21</v>
      </c>
      <c r="I11" s="8" t="s">
        <v>21</v>
      </c>
      <c r="J11" s="8" t="s">
        <v>21</v>
      </c>
      <c r="K11" s="8" t="s">
        <v>21</v>
      </c>
      <c r="L11" s="8" t="s">
        <v>21</v>
      </c>
      <c r="M11" s="8" t="s">
        <v>21</v>
      </c>
      <c r="N11" s="49">
        <f t="shared" ref="N11:S11" si="1">N12+N21+N26+N33+N40+N48+N55+N60+N64+N70+N76+N82+N89+N96+N98+N102+N106+N109+N114</f>
        <v>21594.100000000002</v>
      </c>
      <c r="O11" s="49">
        <f t="shared" si="1"/>
        <v>16836.500000000004</v>
      </c>
      <c r="P11" s="49">
        <f t="shared" si="1"/>
        <v>20409.2</v>
      </c>
      <c r="Q11" s="49">
        <f t="shared" si="1"/>
        <v>21695.000000000004</v>
      </c>
      <c r="R11" s="49">
        <f t="shared" si="1"/>
        <v>23061.800000000003</v>
      </c>
      <c r="S11" s="49">
        <f t="shared" si="1"/>
        <v>24445.600000000006</v>
      </c>
      <c r="T11" s="4" t="s">
        <v>21</v>
      </c>
    </row>
    <row r="12" spans="1:20" ht="54.75" customHeight="1">
      <c r="A12" s="1" t="s">
        <v>26</v>
      </c>
      <c r="B12" s="2" t="s">
        <v>27</v>
      </c>
      <c r="C12" s="3" t="s">
        <v>28</v>
      </c>
      <c r="D12" s="3" t="s">
        <v>21</v>
      </c>
      <c r="E12" s="2" t="s">
        <v>21</v>
      </c>
      <c r="F12" s="2" t="s">
        <v>21</v>
      </c>
      <c r="G12" s="2" t="s">
        <v>21</v>
      </c>
      <c r="H12" s="8" t="s">
        <v>21</v>
      </c>
      <c r="I12" s="8" t="s">
        <v>21</v>
      </c>
      <c r="J12" s="8" t="s">
        <v>21</v>
      </c>
      <c r="K12" s="8" t="s">
        <v>21</v>
      </c>
      <c r="L12" s="8" t="s">
        <v>21</v>
      </c>
      <c r="M12" s="8" t="s">
        <v>21</v>
      </c>
      <c r="N12" s="49">
        <f>SUM(N13)</f>
        <v>2403.4</v>
      </c>
      <c r="O12" s="26">
        <f t="shared" ref="O12:S12" si="2">SUM(O13)</f>
        <v>2392.3000000000002</v>
      </c>
      <c r="P12" s="26">
        <f t="shared" si="2"/>
        <v>3111.2</v>
      </c>
      <c r="Q12" s="26">
        <f t="shared" si="2"/>
        <v>3307.2</v>
      </c>
      <c r="R12" s="26">
        <f t="shared" si="2"/>
        <v>3515.6</v>
      </c>
      <c r="S12" s="26">
        <f t="shared" si="2"/>
        <v>3726.5</v>
      </c>
      <c r="T12" s="4" t="s">
        <v>21</v>
      </c>
    </row>
    <row r="13" spans="1:20" ht="280.5" customHeight="1">
      <c r="A13" s="70" t="s">
        <v>29</v>
      </c>
      <c r="B13" s="85" t="s">
        <v>27</v>
      </c>
      <c r="C13" s="70" t="s">
        <v>28</v>
      </c>
      <c r="D13" s="74" t="s">
        <v>302</v>
      </c>
      <c r="E13" s="9" t="s">
        <v>30</v>
      </c>
      <c r="F13" s="9" t="s">
        <v>31</v>
      </c>
      <c r="G13" s="9" t="s">
        <v>47</v>
      </c>
      <c r="H13" s="9" t="s">
        <v>34</v>
      </c>
      <c r="I13" s="9" t="s">
        <v>35</v>
      </c>
      <c r="J13" s="9" t="s">
        <v>272</v>
      </c>
      <c r="K13" s="12" t="s">
        <v>38</v>
      </c>
      <c r="L13" s="9" t="s">
        <v>35</v>
      </c>
      <c r="M13" s="9" t="s">
        <v>294</v>
      </c>
      <c r="N13" s="65">
        <v>2403.4</v>
      </c>
      <c r="O13" s="62">
        <v>2392.3000000000002</v>
      </c>
      <c r="P13" s="62">
        <v>3111.2</v>
      </c>
      <c r="Q13" s="62">
        <f>ROUND(P13*106.3%,1)</f>
        <v>3307.2</v>
      </c>
      <c r="R13" s="62">
        <f>ROUND(Q13*106.3%,1)</f>
        <v>3515.6</v>
      </c>
      <c r="S13" s="62">
        <f>ROUND(R13*106%,1)</f>
        <v>3726.5</v>
      </c>
      <c r="T13" s="87" t="s">
        <v>21</v>
      </c>
    </row>
    <row r="14" spans="1:20" ht="157.5">
      <c r="A14" s="71"/>
      <c r="B14" s="86"/>
      <c r="C14" s="71"/>
      <c r="D14" s="75"/>
      <c r="E14" s="9" t="s">
        <v>33</v>
      </c>
      <c r="F14" s="9" t="s">
        <v>31</v>
      </c>
      <c r="G14" s="9" t="s">
        <v>263</v>
      </c>
      <c r="H14" s="9" t="s">
        <v>217</v>
      </c>
      <c r="I14" s="9" t="s">
        <v>35</v>
      </c>
      <c r="J14" s="9" t="s">
        <v>200</v>
      </c>
      <c r="K14" s="9" t="s">
        <v>39</v>
      </c>
      <c r="L14" s="9" t="s">
        <v>35</v>
      </c>
      <c r="M14" s="9" t="s">
        <v>40</v>
      </c>
      <c r="N14" s="66"/>
      <c r="O14" s="64"/>
      <c r="P14" s="64"/>
      <c r="Q14" s="63"/>
      <c r="R14" s="64"/>
      <c r="S14" s="64"/>
      <c r="T14" s="88"/>
    </row>
    <row r="15" spans="1:20" ht="168">
      <c r="A15" s="71"/>
      <c r="B15" s="86"/>
      <c r="C15" s="71"/>
      <c r="D15" s="75"/>
      <c r="E15" s="9" t="s">
        <v>21</v>
      </c>
      <c r="F15" s="9" t="s">
        <v>21</v>
      </c>
      <c r="G15" s="9" t="s">
        <v>21</v>
      </c>
      <c r="H15" s="9" t="s">
        <v>299</v>
      </c>
      <c r="I15" s="9" t="s">
        <v>35</v>
      </c>
      <c r="J15" s="9" t="s">
        <v>298</v>
      </c>
      <c r="K15" s="20" t="s">
        <v>197</v>
      </c>
      <c r="L15" s="9" t="s">
        <v>35</v>
      </c>
      <c r="M15" s="9" t="s">
        <v>196</v>
      </c>
      <c r="N15" s="66"/>
      <c r="O15" s="64"/>
      <c r="P15" s="64"/>
      <c r="Q15" s="63"/>
      <c r="R15" s="64"/>
      <c r="S15" s="64"/>
      <c r="T15" s="88"/>
    </row>
    <row r="16" spans="1:20" ht="294">
      <c r="A16" s="71"/>
      <c r="B16" s="86"/>
      <c r="C16" s="71"/>
      <c r="D16" s="75"/>
      <c r="E16" s="9" t="s">
        <v>21</v>
      </c>
      <c r="F16" s="9" t="s">
        <v>21</v>
      </c>
      <c r="G16" s="9" t="s">
        <v>21</v>
      </c>
      <c r="H16" s="61" t="s">
        <v>300</v>
      </c>
      <c r="I16" s="9" t="s">
        <v>35</v>
      </c>
      <c r="J16" s="9" t="s">
        <v>301</v>
      </c>
      <c r="K16" s="9" t="s">
        <v>185</v>
      </c>
      <c r="L16" s="9" t="s">
        <v>35</v>
      </c>
      <c r="M16" s="9" t="s">
        <v>186</v>
      </c>
      <c r="N16" s="66"/>
      <c r="O16" s="64"/>
      <c r="P16" s="64"/>
      <c r="Q16" s="63"/>
      <c r="R16" s="64"/>
      <c r="S16" s="64"/>
      <c r="T16" s="88"/>
    </row>
    <row r="17" spans="1:20" ht="241.5">
      <c r="A17" s="72"/>
      <c r="B17" s="78"/>
      <c r="C17" s="72"/>
      <c r="D17" s="72"/>
      <c r="E17" s="9"/>
      <c r="F17" s="9"/>
      <c r="G17" s="9"/>
      <c r="H17" s="14"/>
      <c r="I17" s="14"/>
      <c r="J17" s="14"/>
      <c r="K17" s="20" t="s">
        <v>187</v>
      </c>
      <c r="L17" s="9" t="s">
        <v>35</v>
      </c>
      <c r="M17" s="9" t="s">
        <v>188</v>
      </c>
      <c r="N17" s="63"/>
      <c r="O17" s="63"/>
      <c r="P17" s="63"/>
      <c r="Q17" s="63"/>
      <c r="R17" s="63"/>
      <c r="S17" s="63"/>
      <c r="T17" s="18"/>
    </row>
    <row r="18" spans="1:20" ht="189">
      <c r="A18" s="72"/>
      <c r="B18" s="78"/>
      <c r="C18" s="72"/>
      <c r="D18" s="72"/>
      <c r="E18" s="9"/>
      <c r="F18" s="9"/>
      <c r="G18" s="9"/>
      <c r="H18" s="14"/>
      <c r="I18" s="14"/>
      <c r="J18" s="14"/>
      <c r="K18" s="20" t="s">
        <v>189</v>
      </c>
      <c r="L18" s="9" t="s">
        <v>35</v>
      </c>
      <c r="M18" s="9" t="s">
        <v>190</v>
      </c>
      <c r="N18" s="63"/>
      <c r="O18" s="63"/>
      <c r="P18" s="63"/>
      <c r="Q18" s="63"/>
      <c r="R18" s="63"/>
      <c r="S18" s="63"/>
      <c r="T18" s="18"/>
    </row>
    <row r="19" spans="1:20" ht="220.5">
      <c r="A19" s="72"/>
      <c r="B19" s="78"/>
      <c r="C19" s="72"/>
      <c r="D19" s="72"/>
      <c r="E19" s="9"/>
      <c r="F19" s="9"/>
      <c r="G19" s="9"/>
      <c r="H19" s="14"/>
      <c r="I19" s="14"/>
      <c r="J19" s="14"/>
      <c r="K19" s="20" t="s">
        <v>295</v>
      </c>
      <c r="L19" s="9" t="s">
        <v>35</v>
      </c>
      <c r="M19" s="9" t="s">
        <v>296</v>
      </c>
      <c r="N19" s="63"/>
      <c r="O19" s="63"/>
      <c r="P19" s="63"/>
      <c r="Q19" s="63"/>
      <c r="R19" s="63"/>
      <c r="S19" s="63"/>
      <c r="T19" s="18"/>
    </row>
    <row r="20" spans="1:20" ht="145.5" customHeight="1">
      <c r="A20" s="73"/>
      <c r="B20" s="79"/>
      <c r="C20" s="73"/>
      <c r="D20" s="73"/>
      <c r="E20" s="9"/>
      <c r="F20" s="9"/>
      <c r="G20" s="9"/>
      <c r="H20" s="14"/>
      <c r="I20" s="14"/>
      <c r="J20" s="14"/>
      <c r="K20" s="20" t="s">
        <v>297</v>
      </c>
      <c r="L20" s="9" t="s">
        <v>35</v>
      </c>
      <c r="M20" s="9" t="s">
        <v>298</v>
      </c>
      <c r="N20" s="63"/>
      <c r="O20" s="63"/>
      <c r="P20" s="63"/>
      <c r="Q20" s="63"/>
      <c r="R20" s="63"/>
      <c r="S20" s="63"/>
      <c r="T20" s="53"/>
    </row>
    <row r="21" spans="1:20" ht="77.25" customHeight="1">
      <c r="A21" s="1" t="s">
        <v>41</v>
      </c>
      <c r="B21" s="2" t="s">
        <v>42</v>
      </c>
      <c r="C21" s="3" t="s">
        <v>43</v>
      </c>
      <c r="D21" s="3" t="s">
        <v>21</v>
      </c>
      <c r="E21" s="2" t="s">
        <v>21</v>
      </c>
      <c r="F21" s="2" t="s">
        <v>21</v>
      </c>
      <c r="G21" s="2" t="s">
        <v>21</v>
      </c>
      <c r="H21" s="8" t="s">
        <v>21</v>
      </c>
      <c r="I21" s="8" t="s">
        <v>21</v>
      </c>
      <c r="J21" s="8" t="s">
        <v>21</v>
      </c>
      <c r="K21" s="8" t="s">
        <v>21</v>
      </c>
      <c r="L21" s="8" t="s">
        <v>21</v>
      </c>
      <c r="M21" s="8" t="s">
        <v>21</v>
      </c>
      <c r="N21" s="49">
        <f>SUM(N22)</f>
        <v>78.400000000000006</v>
      </c>
      <c r="O21" s="26">
        <f t="shared" ref="O21:S21" si="3">SUM(O22)</f>
        <v>45.3</v>
      </c>
      <c r="P21" s="26">
        <f t="shared" si="3"/>
        <v>214</v>
      </c>
      <c r="Q21" s="26">
        <f t="shared" si="3"/>
        <v>227.5</v>
      </c>
      <c r="R21" s="26">
        <f t="shared" si="3"/>
        <v>241.8</v>
      </c>
      <c r="S21" s="26">
        <f t="shared" si="3"/>
        <v>256.3</v>
      </c>
      <c r="T21" s="4" t="s">
        <v>21</v>
      </c>
    </row>
    <row r="22" spans="1:20" ht="146.25" customHeight="1">
      <c r="A22" s="70" t="s">
        <v>44</v>
      </c>
      <c r="B22" s="85" t="s">
        <v>42</v>
      </c>
      <c r="C22" s="70" t="s">
        <v>43</v>
      </c>
      <c r="D22" s="74" t="s">
        <v>45</v>
      </c>
      <c r="E22" s="9" t="s">
        <v>30</v>
      </c>
      <c r="F22" s="9" t="s">
        <v>46</v>
      </c>
      <c r="G22" s="9" t="s">
        <v>47</v>
      </c>
      <c r="H22" s="9" t="s">
        <v>21</v>
      </c>
      <c r="I22" s="9" t="s">
        <v>21</v>
      </c>
      <c r="J22" s="9" t="s">
        <v>21</v>
      </c>
      <c r="K22" s="9" t="s">
        <v>39</v>
      </c>
      <c r="L22" s="9" t="s">
        <v>35</v>
      </c>
      <c r="M22" s="9" t="s">
        <v>40</v>
      </c>
      <c r="N22" s="65">
        <v>78.400000000000006</v>
      </c>
      <c r="O22" s="62">
        <v>45.3</v>
      </c>
      <c r="P22" s="62">
        <v>214</v>
      </c>
      <c r="Q22" s="62">
        <f>ROUND(P22*106.3%,1)</f>
        <v>227.5</v>
      </c>
      <c r="R22" s="62">
        <f>ROUND(Q22*106.3%,1)</f>
        <v>241.8</v>
      </c>
      <c r="S22" s="62">
        <f>ROUND(R22*106%,1)</f>
        <v>256.3</v>
      </c>
      <c r="T22" s="87" t="s">
        <v>21</v>
      </c>
    </row>
    <row r="23" spans="1:20" ht="212.25" customHeight="1">
      <c r="A23" s="71"/>
      <c r="B23" s="86"/>
      <c r="C23" s="71"/>
      <c r="D23" s="75"/>
      <c r="E23" s="9" t="s">
        <v>21</v>
      </c>
      <c r="F23" s="9" t="s">
        <v>21</v>
      </c>
      <c r="G23" s="9" t="s">
        <v>21</v>
      </c>
      <c r="H23" s="9" t="s">
        <v>21</v>
      </c>
      <c r="I23" s="9" t="s">
        <v>21</v>
      </c>
      <c r="J23" s="9" t="s">
        <v>21</v>
      </c>
      <c r="K23" s="9" t="s">
        <v>191</v>
      </c>
      <c r="L23" s="9" t="s">
        <v>35</v>
      </c>
      <c r="M23" s="9" t="s">
        <v>192</v>
      </c>
      <c r="N23" s="66"/>
      <c r="O23" s="64"/>
      <c r="P23" s="64"/>
      <c r="Q23" s="63"/>
      <c r="R23" s="64"/>
      <c r="S23" s="64"/>
      <c r="T23" s="88"/>
    </row>
    <row r="24" spans="1:20" ht="149.25" customHeight="1">
      <c r="A24" s="72"/>
      <c r="B24" s="78"/>
      <c r="C24" s="72"/>
      <c r="D24" s="72"/>
      <c r="E24" s="9"/>
      <c r="F24" s="9"/>
      <c r="G24" s="9"/>
      <c r="H24" s="9"/>
      <c r="I24" s="9"/>
      <c r="J24" s="9"/>
      <c r="K24" s="20" t="s">
        <v>195</v>
      </c>
      <c r="L24" s="9" t="s">
        <v>35</v>
      </c>
      <c r="M24" s="9" t="s">
        <v>196</v>
      </c>
      <c r="N24" s="67"/>
      <c r="O24" s="68"/>
      <c r="P24" s="68"/>
      <c r="Q24" s="63"/>
      <c r="R24" s="68"/>
      <c r="S24" s="68"/>
      <c r="T24" s="19"/>
    </row>
    <row r="25" spans="1:20" ht="144" customHeight="1">
      <c r="A25" s="73"/>
      <c r="B25" s="79"/>
      <c r="C25" s="72"/>
      <c r="D25" s="72"/>
      <c r="E25" s="9"/>
      <c r="F25" s="9"/>
      <c r="G25" s="9"/>
      <c r="H25" s="9"/>
      <c r="I25" s="9"/>
      <c r="J25" s="9"/>
      <c r="K25" s="20" t="s">
        <v>297</v>
      </c>
      <c r="L25" s="9" t="s">
        <v>35</v>
      </c>
      <c r="M25" s="9" t="s">
        <v>298</v>
      </c>
      <c r="N25" s="67"/>
      <c r="O25" s="68"/>
      <c r="P25" s="68"/>
      <c r="Q25" s="63"/>
      <c r="R25" s="68"/>
      <c r="S25" s="68"/>
      <c r="T25" s="23"/>
    </row>
    <row r="26" spans="1:20" ht="52.5">
      <c r="A26" s="1" t="s">
        <v>48</v>
      </c>
      <c r="B26" s="2" t="s">
        <v>49</v>
      </c>
      <c r="C26" s="3" t="s">
        <v>50</v>
      </c>
      <c r="D26" s="3" t="s">
        <v>21</v>
      </c>
      <c r="E26" s="2" t="s">
        <v>21</v>
      </c>
      <c r="F26" s="2" t="s">
        <v>21</v>
      </c>
      <c r="G26" s="2" t="s">
        <v>21</v>
      </c>
      <c r="H26" s="8" t="s">
        <v>21</v>
      </c>
      <c r="I26" s="8" t="s">
        <v>21</v>
      </c>
      <c r="J26" s="8" t="s">
        <v>21</v>
      </c>
      <c r="K26" s="8" t="s">
        <v>21</v>
      </c>
      <c r="L26" s="8" t="s">
        <v>21</v>
      </c>
      <c r="M26" s="8" t="s">
        <v>21</v>
      </c>
      <c r="N26" s="49">
        <f>SUM(N27)</f>
        <v>11565.9</v>
      </c>
      <c r="O26" s="26">
        <f t="shared" ref="O26:S26" si="4">SUM(O27)</f>
        <v>7809.5</v>
      </c>
      <c r="P26" s="26">
        <f t="shared" si="4"/>
        <v>7147.3</v>
      </c>
      <c r="Q26" s="26">
        <f t="shared" si="4"/>
        <v>7597.6</v>
      </c>
      <c r="R26" s="26">
        <f t="shared" si="4"/>
        <v>8076.2</v>
      </c>
      <c r="S26" s="26">
        <f t="shared" si="4"/>
        <v>8560.7999999999993</v>
      </c>
      <c r="T26" s="4" t="s">
        <v>21</v>
      </c>
    </row>
    <row r="27" spans="1:20" ht="200.25" customHeight="1">
      <c r="A27" s="70" t="s">
        <v>51</v>
      </c>
      <c r="B27" s="85" t="s">
        <v>49</v>
      </c>
      <c r="C27" s="70" t="s">
        <v>50</v>
      </c>
      <c r="D27" s="74" t="s">
        <v>303</v>
      </c>
      <c r="E27" s="9" t="s">
        <v>54</v>
      </c>
      <c r="F27" s="9" t="s">
        <v>55</v>
      </c>
      <c r="G27" s="9" t="s">
        <v>291</v>
      </c>
      <c r="H27" s="15" t="s">
        <v>218</v>
      </c>
      <c r="I27" s="16" t="s">
        <v>35</v>
      </c>
      <c r="J27" s="42" t="s">
        <v>196</v>
      </c>
      <c r="K27" s="9" t="s">
        <v>39</v>
      </c>
      <c r="L27" s="9" t="s">
        <v>35</v>
      </c>
      <c r="M27" s="9" t="s">
        <v>40</v>
      </c>
      <c r="N27" s="65">
        <v>11565.9</v>
      </c>
      <c r="O27" s="62">
        <v>7809.5</v>
      </c>
      <c r="P27" s="62">
        <v>7147.3</v>
      </c>
      <c r="Q27" s="62">
        <f>ROUND(P27*106.3%,1)</f>
        <v>7597.6</v>
      </c>
      <c r="R27" s="62">
        <f>ROUND(Q27*106.3%,1)</f>
        <v>8076.2</v>
      </c>
      <c r="S27" s="62">
        <f>ROUND(R27*106%,1)</f>
        <v>8560.7999999999993</v>
      </c>
      <c r="T27" s="87" t="s">
        <v>21</v>
      </c>
    </row>
    <row r="28" spans="1:20" ht="216.75" customHeight="1">
      <c r="A28" s="71"/>
      <c r="B28" s="86"/>
      <c r="C28" s="71"/>
      <c r="D28" s="75"/>
      <c r="E28" s="9" t="s">
        <v>30</v>
      </c>
      <c r="F28" s="9" t="s">
        <v>53</v>
      </c>
      <c r="G28" s="9" t="s">
        <v>32</v>
      </c>
      <c r="H28" s="20" t="s">
        <v>266</v>
      </c>
      <c r="I28" s="20" t="s">
        <v>35</v>
      </c>
      <c r="J28" s="20" t="s">
        <v>196</v>
      </c>
      <c r="K28" s="20" t="s">
        <v>197</v>
      </c>
      <c r="L28" s="9" t="s">
        <v>35</v>
      </c>
      <c r="M28" s="9" t="s">
        <v>196</v>
      </c>
      <c r="N28" s="66"/>
      <c r="O28" s="64"/>
      <c r="P28" s="64"/>
      <c r="Q28" s="63"/>
      <c r="R28" s="64"/>
      <c r="S28" s="64"/>
      <c r="T28" s="88"/>
    </row>
    <row r="29" spans="1:20" ht="195.75" customHeight="1">
      <c r="A29" s="71"/>
      <c r="B29" s="86"/>
      <c r="C29" s="71"/>
      <c r="D29" s="75"/>
      <c r="E29" s="14"/>
      <c r="F29" s="14"/>
      <c r="G29" s="14"/>
      <c r="H29" s="20" t="s">
        <v>265</v>
      </c>
      <c r="I29" s="20" t="s">
        <v>35</v>
      </c>
      <c r="J29" s="20" t="s">
        <v>196</v>
      </c>
      <c r="K29" s="20" t="s">
        <v>212</v>
      </c>
      <c r="L29" s="9" t="s">
        <v>35</v>
      </c>
      <c r="M29" s="9" t="s">
        <v>213</v>
      </c>
      <c r="N29" s="66"/>
      <c r="O29" s="64"/>
      <c r="P29" s="64"/>
      <c r="Q29" s="63"/>
      <c r="R29" s="64"/>
      <c r="S29" s="64"/>
      <c r="T29" s="88"/>
    </row>
    <row r="30" spans="1:20" ht="170.25" customHeight="1">
      <c r="A30" s="72"/>
      <c r="B30" s="78"/>
      <c r="C30" s="72"/>
      <c r="D30" s="72"/>
      <c r="E30" s="9"/>
      <c r="F30" s="9"/>
      <c r="G30" s="9"/>
      <c r="H30" s="15" t="s">
        <v>304</v>
      </c>
      <c r="I30" s="16" t="s">
        <v>305</v>
      </c>
      <c r="J30" s="17" t="s">
        <v>298</v>
      </c>
      <c r="K30" s="20" t="s">
        <v>226</v>
      </c>
      <c r="L30" s="9" t="s">
        <v>35</v>
      </c>
      <c r="M30" s="9" t="s">
        <v>227</v>
      </c>
      <c r="N30" s="63"/>
      <c r="O30" s="63"/>
      <c r="P30" s="63"/>
      <c r="Q30" s="63"/>
      <c r="R30" s="63"/>
      <c r="S30" s="63"/>
      <c r="T30" s="37"/>
    </row>
    <row r="31" spans="1:20" ht="359.25" customHeight="1">
      <c r="A31" s="72"/>
      <c r="B31" s="78"/>
      <c r="C31" s="72"/>
      <c r="D31" s="72"/>
      <c r="E31" s="9"/>
      <c r="F31" s="9"/>
      <c r="G31" s="9"/>
      <c r="H31" s="15" t="s">
        <v>306</v>
      </c>
      <c r="I31" s="16" t="s">
        <v>35</v>
      </c>
      <c r="J31" s="17" t="s">
        <v>298</v>
      </c>
      <c r="K31" s="20" t="s">
        <v>235</v>
      </c>
      <c r="L31" s="9" t="s">
        <v>35</v>
      </c>
      <c r="M31" s="9"/>
      <c r="N31" s="63"/>
      <c r="O31" s="63"/>
      <c r="P31" s="63"/>
      <c r="Q31" s="63"/>
      <c r="R31" s="63"/>
      <c r="S31" s="63"/>
      <c r="T31" s="41"/>
    </row>
    <row r="32" spans="1:20" ht="222" customHeight="1">
      <c r="A32" s="73"/>
      <c r="B32" s="79"/>
      <c r="C32" s="73"/>
      <c r="D32" s="73"/>
      <c r="E32" s="9"/>
      <c r="F32" s="9"/>
      <c r="G32" s="9"/>
      <c r="H32" s="17" t="s">
        <v>307</v>
      </c>
      <c r="I32" s="16" t="s">
        <v>35</v>
      </c>
      <c r="J32" s="17" t="s">
        <v>298</v>
      </c>
      <c r="K32" s="20" t="s">
        <v>297</v>
      </c>
      <c r="L32" s="9" t="s">
        <v>35</v>
      </c>
      <c r="M32" s="9" t="s">
        <v>298</v>
      </c>
      <c r="N32" s="63"/>
      <c r="O32" s="63"/>
      <c r="P32" s="63"/>
      <c r="Q32" s="63"/>
      <c r="R32" s="63"/>
      <c r="S32" s="63"/>
      <c r="T32" s="41"/>
    </row>
    <row r="33" spans="1:20" ht="115.5">
      <c r="A33" s="1" t="s">
        <v>57</v>
      </c>
      <c r="B33" s="13" t="s">
        <v>58</v>
      </c>
      <c r="C33" s="3" t="s">
        <v>59</v>
      </c>
      <c r="D33" s="3" t="s">
        <v>21</v>
      </c>
      <c r="E33" s="2" t="s">
        <v>21</v>
      </c>
      <c r="F33" s="2" t="s">
        <v>21</v>
      </c>
      <c r="G33" s="2" t="s">
        <v>21</v>
      </c>
      <c r="H33" s="8" t="s">
        <v>21</v>
      </c>
      <c r="I33" s="8" t="s">
        <v>21</v>
      </c>
      <c r="J33" s="8" t="s">
        <v>21</v>
      </c>
      <c r="K33" s="8" t="s">
        <v>21</v>
      </c>
      <c r="L33" s="8" t="s">
        <v>21</v>
      </c>
      <c r="M33" s="8" t="s">
        <v>21</v>
      </c>
      <c r="N33" s="49">
        <f>SUM(N34)</f>
        <v>365.8</v>
      </c>
      <c r="O33" s="26">
        <f t="shared" ref="O33:S33" si="5">SUM(O34)</f>
        <v>350.7</v>
      </c>
      <c r="P33" s="26">
        <f t="shared" si="5"/>
        <v>2279.8000000000002</v>
      </c>
      <c r="Q33" s="26">
        <f t="shared" si="5"/>
        <v>2423.4</v>
      </c>
      <c r="R33" s="26">
        <f t="shared" si="5"/>
        <v>2576.1</v>
      </c>
      <c r="S33" s="26">
        <f t="shared" si="5"/>
        <v>2730.7</v>
      </c>
      <c r="T33" s="4" t="s">
        <v>21</v>
      </c>
    </row>
    <row r="34" spans="1:20" ht="136.5">
      <c r="A34" s="70" t="s">
        <v>60</v>
      </c>
      <c r="B34" s="76" t="s">
        <v>58</v>
      </c>
      <c r="C34" s="70" t="s">
        <v>59</v>
      </c>
      <c r="D34" s="74" t="s">
        <v>267</v>
      </c>
      <c r="E34" s="9" t="s">
        <v>30</v>
      </c>
      <c r="F34" s="9" t="s">
        <v>61</v>
      </c>
      <c r="G34" s="9" t="s">
        <v>47</v>
      </c>
      <c r="H34" s="9"/>
      <c r="I34" s="9"/>
      <c r="J34" s="9"/>
      <c r="K34" s="9" t="s">
        <v>39</v>
      </c>
      <c r="L34" s="9" t="s">
        <v>35</v>
      </c>
      <c r="M34" s="9" t="s">
        <v>40</v>
      </c>
      <c r="N34" s="65">
        <v>365.8</v>
      </c>
      <c r="O34" s="62">
        <v>350.7</v>
      </c>
      <c r="P34" s="62">
        <v>2279.8000000000002</v>
      </c>
      <c r="Q34" s="62">
        <f>ROUND(P34*106.3%,1)</f>
        <v>2423.4</v>
      </c>
      <c r="R34" s="62">
        <f>ROUND(Q34*106.3%,1)</f>
        <v>2576.1</v>
      </c>
      <c r="S34" s="62">
        <f>ROUND(R34*106%,1)</f>
        <v>2730.7</v>
      </c>
      <c r="T34" s="87" t="s">
        <v>21</v>
      </c>
    </row>
    <row r="35" spans="1:20" ht="155.25" customHeight="1">
      <c r="A35" s="71"/>
      <c r="B35" s="77"/>
      <c r="C35" s="71"/>
      <c r="D35" s="75"/>
      <c r="E35" s="9" t="s">
        <v>62</v>
      </c>
      <c r="F35" s="9" t="s">
        <v>63</v>
      </c>
      <c r="G35" s="9" t="s">
        <v>264</v>
      </c>
      <c r="H35" s="9" t="s">
        <v>21</v>
      </c>
      <c r="I35" s="9" t="s">
        <v>21</v>
      </c>
      <c r="J35" s="9" t="s">
        <v>21</v>
      </c>
      <c r="K35" s="20" t="s">
        <v>197</v>
      </c>
      <c r="L35" s="9" t="s">
        <v>35</v>
      </c>
      <c r="M35" s="9" t="s">
        <v>196</v>
      </c>
      <c r="N35" s="66"/>
      <c r="O35" s="64"/>
      <c r="P35" s="64"/>
      <c r="Q35" s="63"/>
      <c r="R35" s="64"/>
      <c r="S35" s="64"/>
      <c r="T35" s="88"/>
    </row>
    <row r="36" spans="1:20" ht="147">
      <c r="A36" s="72"/>
      <c r="B36" s="78"/>
      <c r="C36" s="72"/>
      <c r="D36" s="72"/>
      <c r="E36" s="9"/>
      <c r="F36" s="9"/>
      <c r="G36" s="9"/>
      <c r="H36" s="9"/>
      <c r="I36" s="9"/>
      <c r="J36" s="9"/>
      <c r="K36" s="20" t="s">
        <v>219</v>
      </c>
      <c r="L36" s="9" t="s">
        <v>35</v>
      </c>
      <c r="M36" s="9" t="s">
        <v>220</v>
      </c>
      <c r="N36" s="67"/>
      <c r="O36" s="63"/>
      <c r="P36" s="63"/>
      <c r="Q36" s="63"/>
      <c r="R36" s="64"/>
      <c r="S36" s="64"/>
      <c r="T36" s="29"/>
    </row>
    <row r="37" spans="1:20" ht="212.25" customHeight="1">
      <c r="A37" s="72"/>
      <c r="B37" s="78"/>
      <c r="C37" s="72"/>
      <c r="D37" s="72"/>
      <c r="E37" s="9"/>
      <c r="F37" s="9"/>
      <c r="G37" s="9"/>
      <c r="H37" s="9"/>
      <c r="I37" s="9"/>
      <c r="J37" s="9"/>
      <c r="K37" s="20" t="s">
        <v>221</v>
      </c>
      <c r="L37" s="9" t="s">
        <v>35</v>
      </c>
      <c r="M37" s="9" t="s">
        <v>222</v>
      </c>
      <c r="N37" s="67"/>
      <c r="O37" s="63"/>
      <c r="P37" s="63"/>
      <c r="Q37" s="63"/>
      <c r="R37" s="63"/>
      <c r="S37" s="63"/>
      <c r="T37" s="40"/>
    </row>
    <row r="38" spans="1:20" ht="92.25" customHeight="1">
      <c r="A38" s="72"/>
      <c r="B38" s="78"/>
      <c r="C38" s="72"/>
      <c r="D38" s="72"/>
      <c r="E38" s="9"/>
      <c r="F38" s="9"/>
      <c r="G38" s="9"/>
      <c r="H38" s="9"/>
      <c r="I38" s="9"/>
      <c r="J38" s="9"/>
      <c r="K38" s="20" t="s">
        <v>226</v>
      </c>
      <c r="L38" s="9" t="s">
        <v>35</v>
      </c>
      <c r="M38" s="9" t="s">
        <v>227</v>
      </c>
      <c r="N38" s="67"/>
      <c r="O38" s="63"/>
      <c r="P38" s="63"/>
      <c r="Q38" s="63"/>
      <c r="R38" s="63"/>
      <c r="S38" s="63"/>
      <c r="T38" s="40"/>
    </row>
    <row r="39" spans="1:20" ht="165" customHeight="1">
      <c r="A39" s="73"/>
      <c r="B39" s="79"/>
      <c r="C39" s="73"/>
      <c r="D39" s="73"/>
      <c r="E39" s="9"/>
      <c r="F39" s="9"/>
      <c r="G39" s="9"/>
      <c r="H39" s="9"/>
      <c r="I39" s="9"/>
      <c r="J39" s="9"/>
      <c r="K39" s="20" t="s">
        <v>297</v>
      </c>
      <c r="L39" s="9" t="s">
        <v>35</v>
      </c>
      <c r="M39" s="9" t="s">
        <v>298</v>
      </c>
      <c r="N39" s="67"/>
      <c r="O39" s="63"/>
      <c r="P39" s="63"/>
      <c r="Q39" s="63"/>
      <c r="R39" s="63"/>
      <c r="S39" s="63"/>
      <c r="T39" s="41"/>
    </row>
    <row r="40" spans="1:20" ht="115.5">
      <c r="A40" s="1" t="s">
        <v>64</v>
      </c>
      <c r="B40" s="13" t="s">
        <v>65</v>
      </c>
      <c r="C40" s="3" t="s">
        <v>66</v>
      </c>
      <c r="D40" s="3" t="s">
        <v>21</v>
      </c>
      <c r="E40" s="2" t="s">
        <v>21</v>
      </c>
      <c r="F40" s="2" t="s">
        <v>21</v>
      </c>
      <c r="G40" s="2" t="s">
        <v>21</v>
      </c>
      <c r="H40" s="8" t="s">
        <v>21</v>
      </c>
      <c r="I40" s="8" t="s">
        <v>21</v>
      </c>
      <c r="J40" s="8" t="s">
        <v>21</v>
      </c>
      <c r="K40" s="8" t="s">
        <v>21</v>
      </c>
      <c r="L40" s="8" t="s">
        <v>21</v>
      </c>
      <c r="M40" s="8" t="s">
        <v>21</v>
      </c>
      <c r="N40" s="49">
        <f>SUM(N41)</f>
        <v>1343.9</v>
      </c>
      <c r="O40" s="26">
        <f t="shared" ref="O40:S40" si="6">SUM(O41)</f>
        <v>1083.5999999999999</v>
      </c>
      <c r="P40" s="26">
        <f t="shared" si="6"/>
        <v>2529.9</v>
      </c>
      <c r="Q40" s="26">
        <f t="shared" si="6"/>
        <v>2689.3</v>
      </c>
      <c r="R40" s="26">
        <f t="shared" si="6"/>
        <v>2858.7</v>
      </c>
      <c r="S40" s="26">
        <f t="shared" si="6"/>
        <v>3030.2</v>
      </c>
      <c r="T40" s="4" t="s">
        <v>21</v>
      </c>
    </row>
    <row r="41" spans="1:20" ht="151.5" customHeight="1">
      <c r="A41" s="70" t="s">
        <v>67</v>
      </c>
      <c r="B41" s="76" t="s">
        <v>65</v>
      </c>
      <c r="C41" s="70" t="s">
        <v>66</v>
      </c>
      <c r="D41" s="74" t="s">
        <v>278</v>
      </c>
      <c r="E41" s="9" t="s">
        <v>30</v>
      </c>
      <c r="F41" s="9" t="s">
        <v>292</v>
      </c>
      <c r="G41" s="9" t="s">
        <v>47</v>
      </c>
      <c r="H41" s="20"/>
      <c r="I41" s="9"/>
      <c r="J41" s="9"/>
      <c r="K41" s="20" t="s">
        <v>197</v>
      </c>
      <c r="L41" s="9" t="s">
        <v>35</v>
      </c>
      <c r="M41" s="9" t="s">
        <v>196</v>
      </c>
      <c r="N41" s="65">
        <v>1343.9</v>
      </c>
      <c r="O41" s="62">
        <v>1083.5999999999999</v>
      </c>
      <c r="P41" s="62">
        <v>2529.9</v>
      </c>
      <c r="Q41" s="62">
        <f>ROUND(P41*106.3%,1)</f>
        <v>2689.3</v>
      </c>
      <c r="R41" s="62">
        <f>ROUND(Q41*106.3%,1)</f>
        <v>2858.7</v>
      </c>
      <c r="S41" s="62">
        <f>ROUND(R41*106%,1)</f>
        <v>3030.2</v>
      </c>
      <c r="T41" s="87" t="s">
        <v>21</v>
      </c>
    </row>
    <row r="42" spans="1:20" ht="183" hidden="1" customHeight="1">
      <c r="A42" s="71"/>
      <c r="B42" s="77"/>
      <c r="C42" s="71"/>
      <c r="D42" s="75"/>
      <c r="E42" s="14"/>
      <c r="F42" s="14"/>
      <c r="G42" s="14"/>
      <c r="H42" s="14"/>
      <c r="I42" s="14"/>
      <c r="J42" s="14"/>
      <c r="K42" s="9" t="s">
        <v>39</v>
      </c>
      <c r="L42" s="9" t="s">
        <v>35</v>
      </c>
      <c r="M42" s="9" t="s">
        <v>40</v>
      </c>
      <c r="N42" s="66"/>
      <c r="O42" s="64"/>
      <c r="P42" s="64"/>
      <c r="Q42" s="63"/>
      <c r="R42" s="64"/>
      <c r="S42" s="64"/>
      <c r="T42" s="88"/>
    </row>
    <row r="43" spans="1:20" ht="252" customHeight="1">
      <c r="A43" s="72"/>
      <c r="B43" s="78"/>
      <c r="C43" s="72"/>
      <c r="D43" s="72"/>
      <c r="E43" s="17" t="s">
        <v>279</v>
      </c>
      <c r="F43" s="16" t="s">
        <v>280</v>
      </c>
      <c r="G43" s="17" t="s">
        <v>281</v>
      </c>
      <c r="H43" s="14"/>
      <c r="I43" s="14"/>
      <c r="J43" s="14"/>
      <c r="K43" s="20" t="s">
        <v>233</v>
      </c>
      <c r="L43" s="9" t="s">
        <v>35</v>
      </c>
      <c r="M43" s="9" t="s">
        <v>237</v>
      </c>
      <c r="N43" s="63"/>
      <c r="O43" s="63"/>
      <c r="P43" s="63"/>
      <c r="Q43" s="63"/>
      <c r="R43" s="63"/>
      <c r="S43" s="63"/>
      <c r="T43" s="51"/>
    </row>
    <row r="44" spans="1:20" ht="214.5" customHeight="1">
      <c r="A44" s="72"/>
      <c r="B44" s="78"/>
      <c r="C44" s="72"/>
      <c r="D44" s="72"/>
      <c r="E44" s="14"/>
      <c r="F44" s="14"/>
      <c r="G44" s="14"/>
      <c r="H44" s="14"/>
      <c r="I44" s="14"/>
      <c r="J44" s="14"/>
      <c r="K44" s="20" t="s">
        <v>234</v>
      </c>
      <c r="L44" s="9" t="s">
        <v>35</v>
      </c>
      <c r="M44" s="9" t="s">
        <v>236</v>
      </c>
      <c r="N44" s="63"/>
      <c r="O44" s="63"/>
      <c r="P44" s="63"/>
      <c r="Q44" s="63"/>
      <c r="R44" s="63"/>
      <c r="S44" s="63"/>
      <c r="T44" s="51"/>
    </row>
    <row r="45" spans="1:20" ht="131.25" customHeight="1">
      <c r="A45" s="72"/>
      <c r="B45" s="78"/>
      <c r="C45" s="72"/>
      <c r="D45" s="72"/>
      <c r="E45" s="14"/>
      <c r="F45" s="14"/>
      <c r="G45" s="14"/>
      <c r="H45" s="14"/>
      <c r="I45" s="14"/>
      <c r="J45" s="14"/>
      <c r="K45" s="20" t="s">
        <v>284</v>
      </c>
      <c r="L45" s="9" t="s">
        <v>35</v>
      </c>
      <c r="M45" s="9" t="s">
        <v>196</v>
      </c>
      <c r="N45" s="63"/>
      <c r="O45" s="63"/>
      <c r="P45" s="63"/>
      <c r="Q45" s="63"/>
      <c r="R45" s="63"/>
      <c r="S45" s="63"/>
      <c r="T45" s="51"/>
    </row>
    <row r="46" spans="1:20" ht="207" customHeight="1">
      <c r="A46" s="72"/>
      <c r="B46" s="78"/>
      <c r="C46" s="72"/>
      <c r="D46" s="72"/>
      <c r="E46" s="14"/>
      <c r="F46" s="14"/>
      <c r="G46" s="14"/>
      <c r="H46" s="14"/>
      <c r="I46" s="14"/>
      <c r="J46" s="14"/>
      <c r="K46" s="20" t="s">
        <v>285</v>
      </c>
      <c r="L46" s="9" t="s">
        <v>35</v>
      </c>
      <c r="M46" s="9" t="s">
        <v>286</v>
      </c>
      <c r="N46" s="63"/>
      <c r="O46" s="63"/>
      <c r="P46" s="63"/>
      <c r="Q46" s="63"/>
      <c r="R46" s="63"/>
      <c r="S46" s="63"/>
      <c r="T46" s="51"/>
    </row>
    <row r="47" spans="1:20" ht="138.75" customHeight="1">
      <c r="A47" s="73"/>
      <c r="B47" s="79"/>
      <c r="C47" s="73"/>
      <c r="D47" s="73"/>
      <c r="E47" s="14"/>
      <c r="F47" s="14"/>
      <c r="G47" s="14"/>
      <c r="H47" s="14"/>
      <c r="I47" s="14"/>
      <c r="J47" s="14"/>
      <c r="K47" s="20" t="s">
        <v>297</v>
      </c>
      <c r="L47" s="9" t="s">
        <v>35</v>
      </c>
      <c r="M47" s="9" t="s">
        <v>298</v>
      </c>
      <c r="N47" s="63"/>
      <c r="O47" s="63"/>
      <c r="P47" s="63"/>
      <c r="Q47" s="63"/>
      <c r="R47" s="63"/>
      <c r="S47" s="63"/>
      <c r="T47" s="51"/>
    </row>
    <row r="48" spans="1:20" ht="48" customHeight="1">
      <c r="A48" s="1" t="s">
        <v>68</v>
      </c>
      <c r="B48" s="2" t="s">
        <v>69</v>
      </c>
      <c r="C48" s="3" t="s">
        <v>70</v>
      </c>
      <c r="D48" s="3" t="s">
        <v>21</v>
      </c>
      <c r="E48" s="2" t="s">
        <v>21</v>
      </c>
      <c r="F48" s="2" t="s">
        <v>21</v>
      </c>
      <c r="G48" s="2" t="s">
        <v>21</v>
      </c>
      <c r="H48" s="8" t="s">
        <v>21</v>
      </c>
      <c r="I48" s="8" t="s">
        <v>21</v>
      </c>
      <c r="J48" s="8" t="s">
        <v>21</v>
      </c>
      <c r="K48" s="8" t="s">
        <v>21</v>
      </c>
      <c r="L48" s="8" t="s">
        <v>21</v>
      </c>
      <c r="M48" s="8" t="s">
        <v>21</v>
      </c>
      <c r="N48" s="49">
        <f>SUM(N49)</f>
        <v>45.5</v>
      </c>
      <c r="O48" s="26">
        <f t="shared" ref="O48:S48" si="7">SUM(O49)</f>
        <v>0</v>
      </c>
      <c r="P48" s="26">
        <f t="shared" si="7"/>
        <v>149.5</v>
      </c>
      <c r="Q48" s="26">
        <f t="shared" si="7"/>
        <v>158.9</v>
      </c>
      <c r="R48" s="26">
        <f t="shared" si="7"/>
        <v>168.9</v>
      </c>
      <c r="S48" s="26">
        <f t="shared" si="7"/>
        <v>179</v>
      </c>
      <c r="T48" s="4" t="s">
        <v>21</v>
      </c>
    </row>
    <row r="49" spans="1:20" ht="136.5">
      <c r="A49" s="70" t="s">
        <v>71</v>
      </c>
      <c r="B49" s="85" t="s">
        <v>69</v>
      </c>
      <c r="C49" s="70" t="s">
        <v>70</v>
      </c>
      <c r="D49" s="74" t="s">
        <v>293</v>
      </c>
      <c r="E49" s="9" t="s">
        <v>30</v>
      </c>
      <c r="F49" s="9" t="s">
        <v>72</v>
      </c>
      <c r="G49" s="9" t="s">
        <v>32</v>
      </c>
      <c r="H49" s="9" t="s">
        <v>75</v>
      </c>
      <c r="I49" s="9" t="s">
        <v>35</v>
      </c>
      <c r="J49" s="9" t="s">
        <v>268</v>
      </c>
      <c r="K49" s="9" t="s">
        <v>39</v>
      </c>
      <c r="L49" s="9" t="s">
        <v>35</v>
      </c>
      <c r="M49" s="9" t="s">
        <v>40</v>
      </c>
      <c r="N49" s="65">
        <v>45.5</v>
      </c>
      <c r="O49" s="62">
        <v>0</v>
      </c>
      <c r="P49" s="62">
        <v>149.5</v>
      </c>
      <c r="Q49" s="62">
        <f>ROUND(P49*106.3%,1)</f>
        <v>158.9</v>
      </c>
      <c r="R49" s="62">
        <f>ROUND(Q49*106.3%,1)</f>
        <v>168.9</v>
      </c>
      <c r="S49" s="62">
        <f>ROUND(R49*106%,1)</f>
        <v>179</v>
      </c>
      <c r="T49" s="87" t="s">
        <v>21</v>
      </c>
    </row>
    <row r="50" spans="1:20" ht="258" customHeight="1">
      <c r="A50" s="71"/>
      <c r="B50" s="86"/>
      <c r="C50" s="71"/>
      <c r="D50" s="75"/>
      <c r="E50" s="9" t="s">
        <v>73</v>
      </c>
      <c r="F50" s="9" t="s">
        <v>74</v>
      </c>
      <c r="G50" s="9" t="s">
        <v>287</v>
      </c>
      <c r="H50" s="12" t="s">
        <v>269</v>
      </c>
      <c r="I50" s="9" t="s">
        <v>35</v>
      </c>
      <c r="J50" s="9" t="s">
        <v>77</v>
      </c>
      <c r="K50" s="9" t="s">
        <v>255</v>
      </c>
      <c r="L50" s="9" t="s">
        <v>35</v>
      </c>
      <c r="M50" s="47" t="s">
        <v>260</v>
      </c>
      <c r="N50" s="66"/>
      <c r="O50" s="64"/>
      <c r="P50" s="64"/>
      <c r="Q50" s="63"/>
      <c r="R50" s="64"/>
      <c r="S50" s="64"/>
      <c r="T50" s="88"/>
    </row>
    <row r="51" spans="1:20" ht="203.25" customHeight="1">
      <c r="A51" s="72"/>
      <c r="B51" s="78"/>
      <c r="C51" s="72"/>
      <c r="D51" s="72"/>
      <c r="E51" s="9"/>
      <c r="F51" s="9"/>
      <c r="G51" s="9"/>
      <c r="H51" s="12"/>
      <c r="I51" s="9"/>
      <c r="J51" s="9"/>
      <c r="K51" s="9" t="s">
        <v>282</v>
      </c>
      <c r="L51" s="9" t="s">
        <v>35</v>
      </c>
      <c r="M51" s="47" t="s">
        <v>283</v>
      </c>
      <c r="N51" s="66"/>
      <c r="O51" s="64"/>
      <c r="P51" s="64"/>
      <c r="Q51" s="63"/>
      <c r="R51" s="64"/>
      <c r="S51" s="64"/>
      <c r="T51" s="51"/>
    </row>
    <row r="52" spans="1:20" ht="165.75" customHeight="1">
      <c r="A52" s="72"/>
      <c r="B52" s="78"/>
      <c r="C52" s="72"/>
      <c r="D52" s="72"/>
      <c r="E52" s="9"/>
      <c r="F52" s="9"/>
      <c r="G52" s="9"/>
      <c r="H52" s="12"/>
      <c r="I52" s="9"/>
      <c r="J52" s="9"/>
      <c r="K52" s="9" t="s">
        <v>252</v>
      </c>
      <c r="L52" s="9" t="s">
        <v>256</v>
      </c>
      <c r="M52" s="47" t="s">
        <v>251</v>
      </c>
      <c r="N52" s="66"/>
      <c r="O52" s="64"/>
      <c r="P52" s="64"/>
      <c r="Q52" s="63"/>
      <c r="R52" s="64"/>
      <c r="S52" s="64"/>
      <c r="T52" s="45"/>
    </row>
    <row r="53" spans="1:20" ht="153.75" customHeight="1">
      <c r="A53" s="72"/>
      <c r="B53" s="78"/>
      <c r="C53" s="72"/>
      <c r="D53" s="72"/>
      <c r="E53" s="9"/>
      <c r="F53" s="9"/>
      <c r="G53" s="9"/>
      <c r="H53" s="12"/>
      <c r="I53" s="9"/>
      <c r="J53" s="9"/>
      <c r="K53" s="20" t="s">
        <v>197</v>
      </c>
      <c r="L53" s="9" t="s">
        <v>35</v>
      </c>
      <c r="M53" s="9" t="s">
        <v>196</v>
      </c>
      <c r="N53" s="67"/>
      <c r="O53" s="68"/>
      <c r="P53" s="68"/>
      <c r="Q53" s="63"/>
      <c r="R53" s="68"/>
      <c r="S53" s="68"/>
      <c r="T53" s="21"/>
    </row>
    <row r="54" spans="1:20" ht="153.75" customHeight="1">
      <c r="A54" s="73"/>
      <c r="B54" s="79"/>
      <c r="C54" s="73"/>
      <c r="D54" s="73"/>
      <c r="E54" s="9"/>
      <c r="F54" s="9"/>
      <c r="G54" s="9"/>
      <c r="H54" s="12"/>
      <c r="I54" s="9"/>
      <c r="J54" s="9"/>
      <c r="K54" s="20" t="s">
        <v>297</v>
      </c>
      <c r="L54" s="9" t="s">
        <v>35</v>
      </c>
      <c r="M54" s="9" t="s">
        <v>298</v>
      </c>
      <c r="N54" s="69"/>
      <c r="O54" s="69"/>
      <c r="P54" s="69"/>
      <c r="Q54" s="69"/>
      <c r="R54" s="69"/>
      <c r="S54" s="69"/>
      <c r="T54" s="54"/>
    </row>
    <row r="55" spans="1:20" ht="42">
      <c r="A55" s="1" t="s">
        <v>78</v>
      </c>
      <c r="B55" s="2" t="s">
        <v>79</v>
      </c>
      <c r="C55" s="3" t="s">
        <v>80</v>
      </c>
      <c r="D55" s="3" t="s">
        <v>21</v>
      </c>
      <c r="E55" s="2" t="s">
        <v>21</v>
      </c>
      <c r="F55" s="2" t="s">
        <v>21</v>
      </c>
      <c r="G55" s="2" t="s">
        <v>21</v>
      </c>
      <c r="H55" s="8" t="s">
        <v>21</v>
      </c>
      <c r="I55" s="8" t="s">
        <v>21</v>
      </c>
      <c r="J55" s="8" t="s">
        <v>21</v>
      </c>
      <c r="K55" s="8" t="s">
        <v>21</v>
      </c>
      <c r="L55" s="8" t="s">
        <v>21</v>
      </c>
      <c r="M55" s="8" t="s">
        <v>21</v>
      </c>
      <c r="N55" s="49">
        <f>SUM(N56)</f>
        <v>613</v>
      </c>
      <c r="O55" s="26">
        <f t="shared" ref="O55:S55" si="8">SUM(O56)</f>
        <v>613</v>
      </c>
      <c r="P55" s="26">
        <f t="shared" si="8"/>
        <v>298.10000000000002</v>
      </c>
      <c r="Q55" s="26">
        <f t="shared" si="8"/>
        <v>316.89999999999998</v>
      </c>
      <c r="R55" s="26">
        <f t="shared" si="8"/>
        <v>336.9</v>
      </c>
      <c r="S55" s="26">
        <f t="shared" si="8"/>
        <v>357.1</v>
      </c>
      <c r="T55" s="4" t="s">
        <v>21</v>
      </c>
    </row>
    <row r="56" spans="1:20" ht="263.25" customHeight="1">
      <c r="A56" s="70" t="s">
        <v>81</v>
      </c>
      <c r="B56" s="85" t="s">
        <v>79</v>
      </c>
      <c r="C56" s="70" t="s">
        <v>80</v>
      </c>
      <c r="D56" s="74" t="s">
        <v>308</v>
      </c>
      <c r="E56" s="9" t="s">
        <v>30</v>
      </c>
      <c r="F56" s="9" t="s">
        <v>82</v>
      </c>
      <c r="G56" s="9" t="s">
        <v>47</v>
      </c>
      <c r="H56" s="12" t="s">
        <v>76</v>
      </c>
      <c r="I56" s="9" t="s">
        <v>35</v>
      </c>
      <c r="J56" s="9" t="s">
        <v>77</v>
      </c>
      <c r="K56" s="9" t="s">
        <v>39</v>
      </c>
      <c r="L56" s="9" t="s">
        <v>35</v>
      </c>
      <c r="M56" s="9" t="s">
        <v>40</v>
      </c>
      <c r="N56" s="65">
        <v>613</v>
      </c>
      <c r="O56" s="62">
        <v>613</v>
      </c>
      <c r="P56" s="62">
        <v>298.10000000000002</v>
      </c>
      <c r="Q56" s="62">
        <f>ROUND(P56*106.3%,1)</f>
        <v>316.89999999999998</v>
      </c>
      <c r="R56" s="62">
        <f>ROUND(Q56*106.3%,1)</f>
        <v>336.9</v>
      </c>
      <c r="S56" s="62">
        <f>ROUND(R56*106%,1)</f>
        <v>357.1</v>
      </c>
      <c r="T56" s="87" t="s">
        <v>21</v>
      </c>
    </row>
    <row r="57" spans="1:20" ht="165" customHeight="1">
      <c r="A57" s="71"/>
      <c r="B57" s="86"/>
      <c r="C57" s="71"/>
      <c r="D57" s="75"/>
      <c r="E57" s="9" t="s">
        <v>83</v>
      </c>
      <c r="F57" s="9" t="s">
        <v>238</v>
      </c>
      <c r="G57" s="9" t="s">
        <v>239</v>
      </c>
      <c r="H57" s="15" t="s">
        <v>240</v>
      </c>
      <c r="I57" s="16" t="s">
        <v>35</v>
      </c>
      <c r="J57" s="17" t="s">
        <v>241</v>
      </c>
      <c r="K57" s="38" t="s">
        <v>214</v>
      </c>
      <c r="L57" s="38" t="s">
        <v>35</v>
      </c>
      <c r="M57" s="39" t="s">
        <v>215</v>
      </c>
      <c r="N57" s="66"/>
      <c r="O57" s="64"/>
      <c r="P57" s="64"/>
      <c r="Q57" s="63"/>
      <c r="R57" s="64"/>
      <c r="S57" s="64"/>
      <c r="T57" s="88"/>
    </row>
    <row r="58" spans="1:20" ht="163.5" customHeight="1">
      <c r="A58" s="72"/>
      <c r="B58" s="78"/>
      <c r="C58" s="72"/>
      <c r="D58" s="72"/>
      <c r="E58" s="9"/>
      <c r="F58" s="9"/>
      <c r="G58" s="9"/>
      <c r="H58" s="42" t="s">
        <v>270</v>
      </c>
      <c r="I58" s="52" t="s">
        <v>35</v>
      </c>
      <c r="J58" s="17" t="s">
        <v>271</v>
      </c>
      <c r="K58" s="20" t="s">
        <v>197</v>
      </c>
      <c r="L58" s="9" t="s">
        <v>35</v>
      </c>
      <c r="M58" s="9" t="s">
        <v>196</v>
      </c>
      <c r="N58" s="67"/>
      <c r="O58" s="63"/>
      <c r="P58" s="63"/>
      <c r="Q58" s="63"/>
      <c r="R58" s="63"/>
      <c r="S58" s="63"/>
      <c r="T58" s="22"/>
    </row>
    <row r="59" spans="1:20" ht="147.75" customHeight="1">
      <c r="A59" s="73"/>
      <c r="B59" s="79"/>
      <c r="C59" s="73"/>
      <c r="D59" s="73"/>
      <c r="E59" s="9"/>
      <c r="F59" s="9"/>
      <c r="G59" s="9"/>
      <c r="H59" s="14"/>
      <c r="I59" s="14"/>
      <c r="J59" s="14"/>
      <c r="K59" s="20" t="s">
        <v>297</v>
      </c>
      <c r="L59" s="9" t="s">
        <v>35</v>
      </c>
      <c r="M59" s="9" t="s">
        <v>298</v>
      </c>
      <c r="N59" s="67"/>
      <c r="O59" s="63"/>
      <c r="P59" s="63"/>
      <c r="Q59" s="63"/>
      <c r="R59" s="63"/>
      <c r="S59" s="63"/>
      <c r="T59" s="29"/>
    </row>
    <row r="60" spans="1:20" ht="52.5">
      <c r="A60" s="1" t="s">
        <v>84</v>
      </c>
      <c r="B60" s="2" t="s">
        <v>85</v>
      </c>
      <c r="C60" s="3" t="s">
        <v>86</v>
      </c>
      <c r="D60" s="3" t="s">
        <v>21</v>
      </c>
      <c r="E60" s="2" t="s">
        <v>21</v>
      </c>
      <c r="F60" s="2" t="s">
        <v>21</v>
      </c>
      <c r="G60" s="2" t="s">
        <v>21</v>
      </c>
      <c r="H60" s="8" t="s">
        <v>21</v>
      </c>
      <c r="I60" s="8" t="s">
        <v>21</v>
      </c>
      <c r="J60" s="8" t="s">
        <v>21</v>
      </c>
      <c r="K60" s="8" t="s">
        <v>21</v>
      </c>
      <c r="L60" s="8" t="s">
        <v>21</v>
      </c>
      <c r="M60" s="8" t="s">
        <v>21</v>
      </c>
      <c r="N60" s="49">
        <f>SUM(N61)</f>
        <v>572.5</v>
      </c>
      <c r="O60" s="26">
        <f t="shared" ref="O60:S60" si="9">SUM(O61)</f>
        <v>572.5</v>
      </c>
      <c r="P60" s="26">
        <f t="shared" si="9"/>
        <v>608</v>
      </c>
      <c r="Q60" s="26">
        <f t="shared" si="9"/>
        <v>646.29999999999995</v>
      </c>
      <c r="R60" s="26">
        <f t="shared" si="9"/>
        <v>687</v>
      </c>
      <c r="S60" s="26">
        <f t="shared" si="9"/>
        <v>728.2</v>
      </c>
      <c r="T60" s="4" t="s">
        <v>21</v>
      </c>
    </row>
    <row r="61" spans="1:20" ht="136.5">
      <c r="A61" s="70" t="s">
        <v>87</v>
      </c>
      <c r="B61" s="85" t="s">
        <v>85</v>
      </c>
      <c r="C61" s="70" t="s">
        <v>86</v>
      </c>
      <c r="D61" s="74" t="s">
        <v>52</v>
      </c>
      <c r="E61" s="9" t="s">
        <v>30</v>
      </c>
      <c r="F61" s="9" t="s">
        <v>88</v>
      </c>
      <c r="G61" s="9" t="s">
        <v>32</v>
      </c>
      <c r="H61" s="9" t="s">
        <v>21</v>
      </c>
      <c r="I61" s="9" t="s">
        <v>21</v>
      </c>
      <c r="J61" s="9" t="s">
        <v>21</v>
      </c>
      <c r="K61" s="9" t="s">
        <v>39</v>
      </c>
      <c r="L61" s="9" t="s">
        <v>35</v>
      </c>
      <c r="M61" s="9" t="s">
        <v>40</v>
      </c>
      <c r="N61" s="65">
        <v>572.5</v>
      </c>
      <c r="O61" s="62">
        <v>572.5</v>
      </c>
      <c r="P61" s="62">
        <v>608</v>
      </c>
      <c r="Q61" s="62">
        <f>ROUND(P61*106.3%,1)</f>
        <v>646.29999999999995</v>
      </c>
      <c r="R61" s="62">
        <f>ROUND(Q61*106.3%,1)</f>
        <v>687</v>
      </c>
      <c r="S61" s="62">
        <f>ROUND(R61*106%,1)</f>
        <v>728.2</v>
      </c>
      <c r="T61" s="87" t="s">
        <v>21</v>
      </c>
    </row>
    <row r="62" spans="1:20" ht="136.5">
      <c r="A62" s="72"/>
      <c r="B62" s="78"/>
      <c r="C62" s="72"/>
      <c r="D62" s="72"/>
      <c r="E62" s="9"/>
      <c r="F62" s="9"/>
      <c r="G62" s="9"/>
      <c r="H62" s="9"/>
      <c r="I62" s="9"/>
      <c r="J62" s="9"/>
      <c r="K62" s="20" t="s">
        <v>195</v>
      </c>
      <c r="L62" s="9" t="s">
        <v>35</v>
      </c>
      <c r="M62" s="9" t="s">
        <v>196</v>
      </c>
      <c r="N62" s="67"/>
      <c r="O62" s="63"/>
      <c r="P62" s="63"/>
      <c r="Q62" s="63"/>
      <c r="R62" s="63"/>
      <c r="S62" s="63"/>
      <c r="T62" s="89"/>
    </row>
    <row r="63" spans="1:20" ht="136.5">
      <c r="A63" s="73"/>
      <c r="B63" s="79"/>
      <c r="C63" s="73"/>
      <c r="D63" s="73"/>
      <c r="E63" s="9"/>
      <c r="F63" s="9"/>
      <c r="G63" s="9"/>
      <c r="H63" s="9"/>
      <c r="I63" s="9"/>
      <c r="J63" s="9"/>
      <c r="K63" s="20" t="s">
        <v>297</v>
      </c>
      <c r="L63" s="9" t="s">
        <v>35</v>
      </c>
      <c r="M63" s="9" t="s">
        <v>298</v>
      </c>
      <c r="N63" s="69"/>
      <c r="O63" s="69"/>
      <c r="P63" s="69"/>
      <c r="Q63" s="69"/>
      <c r="R63" s="69"/>
      <c r="S63" s="69"/>
      <c r="T63" s="90"/>
    </row>
    <row r="64" spans="1:20" ht="79.5" customHeight="1">
      <c r="A64" s="1" t="s">
        <v>89</v>
      </c>
      <c r="B64" s="2" t="s">
        <v>90</v>
      </c>
      <c r="C64" s="3" t="s">
        <v>91</v>
      </c>
      <c r="D64" s="3" t="s">
        <v>21</v>
      </c>
      <c r="E64" s="2" t="s">
        <v>21</v>
      </c>
      <c r="F64" s="2" t="s">
        <v>21</v>
      </c>
      <c r="G64" s="2" t="s">
        <v>21</v>
      </c>
      <c r="H64" s="8" t="s">
        <v>21</v>
      </c>
      <c r="I64" s="8" t="s">
        <v>21</v>
      </c>
      <c r="J64" s="8" t="s">
        <v>21</v>
      </c>
      <c r="K64" s="8" t="s">
        <v>21</v>
      </c>
      <c r="L64" s="8" t="s">
        <v>21</v>
      </c>
      <c r="M64" s="8" t="s">
        <v>21</v>
      </c>
      <c r="N64" s="49">
        <f>SUM(N65)</f>
        <v>617.20000000000005</v>
      </c>
      <c r="O64" s="26">
        <f t="shared" ref="O64:S64" si="10">SUM(O65)</f>
        <v>537.20000000000005</v>
      </c>
      <c r="P64" s="26">
        <f t="shared" si="10"/>
        <v>482.9</v>
      </c>
      <c r="Q64" s="26">
        <f t="shared" si="10"/>
        <v>513.29999999999995</v>
      </c>
      <c r="R64" s="26">
        <f t="shared" si="10"/>
        <v>545.6</v>
      </c>
      <c r="S64" s="26">
        <f t="shared" si="10"/>
        <v>578.29999999999995</v>
      </c>
      <c r="T64" s="4" t="s">
        <v>21</v>
      </c>
    </row>
    <row r="65" spans="1:20" ht="231">
      <c r="A65" s="70" t="s">
        <v>92</v>
      </c>
      <c r="B65" s="85" t="s">
        <v>90</v>
      </c>
      <c r="C65" s="70" t="s">
        <v>91</v>
      </c>
      <c r="D65" s="74" t="s">
        <v>93</v>
      </c>
      <c r="E65" s="9" t="s">
        <v>30</v>
      </c>
      <c r="F65" s="9" t="s">
        <v>94</v>
      </c>
      <c r="G65" s="9" t="s">
        <v>32</v>
      </c>
      <c r="H65" s="9" t="s">
        <v>96</v>
      </c>
      <c r="I65" s="9" t="s">
        <v>35</v>
      </c>
      <c r="J65" s="9" t="s">
        <v>104</v>
      </c>
      <c r="K65" s="12" t="s">
        <v>97</v>
      </c>
      <c r="L65" s="9" t="s">
        <v>35</v>
      </c>
      <c r="M65" s="9" t="s">
        <v>98</v>
      </c>
      <c r="N65" s="65">
        <v>617.20000000000005</v>
      </c>
      <c r="O65" s="62">
        <v>537.20000000000005</v>
      </c>
      <c r="P65" s="62">
        <v>482.9</v>
      </c>
      <c r="Q65" s="62">
        <f>ROUND(P65*106.3%,1)</f>
        <v>513.29999999999995</v>
      </c>
      <c r="R65" s="62">
        <f>ROUND(Q65*106.3%,1)</f>
        <v>545.6</v>
      </c>
      <c r="S65" s="62">
        <f>ROUND(R65*106%,1)</f>
        <v>578.29999999999995</v>
      </c>
      <c r="T65" s="87" t="s">
        <v>21</v>
      </c>
    </row>
    <row r="66" spans="1:20" ht="150.75" customHeight="1">
      <c r="A66" s="71"/>
      <c r="B66" s="86"/>
      <c r="C66" s="71"/>
      <c r="D66" s="75"/>
      <c r="E66" s="9" t="s">
        <v>95</v>
      </c>
      <c r="F66" s="9" t="s">
        <v>274</v>
      </c>
      <c r="G66" s="9" t="s">
        <v>273</v>
      </c>
      <c r="H66" s="9" t="s">
        <v>242</v>
      </c>
      <c r="I66" s="9" t="s">
        <v>35</v>
      </c>
      <c r="J66" s="9" t="s">
        <v>243</v>
      </c>
      <c r="K66" s="9" t="s">
        <v>39</v>
      </c>
      <c r="L66" s="9" t="s">
        <v>35</v>
      </c>
      <c r="M66" s="9" t="s">
        <v>40</v>
      </c>
      <c r="N66" s="66"/>
      <c r="O66" s="64"/>
      <c r="P66" s="64"/>
      <c r="Q66" s="63"/>
      <c r="R66" s="64"/>
      <c r="S66" s="64"/>
      <c r="T66" s="88"/>
    </row>
    <row r="67" spans="1:20" ht="136.5">
      <c r="A67" s="71"/>
      <c r="B67" s="86"/>
      <c r="C67" s="71"/>
      <c r="D67" s="75"/>
      <c r="E67" s="9" t="s">
        <v>21</v>
      </c>
      <c r="F67" s="9" t="s">
        <v>21</v>
      </c>
      <c r="G67" s="9" t="s">
        <v>21</v>
      </c>
      <c r="H67" s="14"/>
      <c r="I67" s="14"/>
      <c r="J67" s="14"/>
      <c r="K67" s="20" t="s">
        <v>197</v>
      </c>
      <c r="L67" s="9" t="s">
        <v>35</v>
      </c>
      <c r="M67" s="9" t="s">
        <v>196</v>
      </c>
      <c r="N67" s="66"/>
      <c r="O67" s="64"/>
      <c r="P67" s="64"/>
      <c r="Q67" s="63"/>
      <c r="R67" s="64"/>
      <c r="S67" s="64"/>
      <c r="T67" s="88"/>
    </row>
    <row r="68" spans="1:20" ht="102.75" customHeight="1">
      <c r="A68" s="72"/>
      <c r="B68" s="78"/>
      <c r="C68" s="72"/>
      <c r="D68" s="72"/>
      <c r="E68" s="9"/>
      <c r="F68" s="9"/>
      <c r="G68" s="9"/>
      <c r="H68" s="14"/>
      <c r="I68" s="14"/>
      <c r="J68" s="14"/>
      <c r="K68" s="20" t="s">
        <v>226</v>
      </c>
      <c r="L68" s="9" t="s">
        <v>35</v>
      </c>
      <c r="M68" s="9" t="s">
        <v>227</v>
      </c>
      <c r="N68" s="63"/>
      <c r="O68" s="63"/>
      <c r="P68" s="63"/>
      <c r="Q68" s="63"/>
      <c r="R68" s="63"/>
      <c r="S68" s="63"/>
      <c r="T68" s="29"/>
    </row>
    <row r="69" spans="1:20" ht="65.25" customHeight="1">
      <c r="A69" s="73"/>
      <c r="B69" s="79"/>
      <c r="C69" s="73"/>
      <c r="D69" s="73"/>
      <c r="E69" s="9"/>
      <c r="F69" s="9"/>
      <c r="G69" s="9"/>
      <c r="H69" s="14"/>
      <c r="I69" s="14"/>
      <c r="J69" s="14"/>
      <c r="K69" s="20" t="s">
        <v>297</v>
      </c>
      <c r="L69" s="9" t="s">
        <v>35</v>
      </c>
      <c r="M69" s="9" t="s">
        <v>298</v>
      </c>
      <c r="N69" s="63"/>
      <c r="O69" s="63"/>
      <c r="P69" s="63"/>
      <c r="Q69" s="63"/>
      <c r="R69" s="63"/>
      <c r="S69" s="63"/>
      <c r="T69" s="41"/>
    </row>
    <row r="70" spans="1:20" ht="68.25" customHeight="1">
      <c r="A70" s="1" t="s">
        <v>99</v>
      </c>
      <c r="B70" s="2" t="s">
        <v>100</v>
      </c>
      <c r="C70" s="3" t="s">
        <v>101</v>
      </c>
      <c r="D70" s="3" t="s">
        <v>21</v>
      </c>
      <c r="E70" s="2" t="s">
        <v>21</v>
      </c>
      <c r="F70" s="2" t="s">
        <v>21</v>
      </c>
      <c r="G70" s="2" t="s">
        <v>21</v>
      </c>
      <c r="H70" s="8" t="s">
        <v>21</v>
      </c>
      <c r="I70" s="8" t="s">
        <v>21</v>
      </c>
      <c r="J70" s="8" t="s">
        <v>21</v>
      </c>
      <c r="K70" s="8" t="s">
        <v>21</v>
      </c>
      <c r="L70" s="8" t="s">
        <v>21</v>
      </c>
      <c r="M70" s="8" t="s">
        <v>21</v>
      </c>
      <c r="N70" s="49">
        <f>SUM(N71)</f>
        <v>1648.6</v>
      </c>
      <c r="O70" s="26">
        <f t="shared" ref="O70:S70" si="11">SUM(O71)</f>
        <v>1646.7</v>
      </c>
      <c r="P70" s="26">
        <f t="shared" si="11"/>
        <v>1812.2</v>
      </c>
      <c r="Q70" s="26">
        <f t="shared" si="11"/>
        <v>1926.4</v>
      </c>
      <c r="R70" s="26">
        <f t="shared" si="11"/>
        <v>2047.8</v>
      </c>
      <c r="S70" s="26">
        <f t="shared" si="11"/>
        <v>2170.6999999999998</v>
      </c>
      <c r="T70" s="4" t="s">
        <v>21</v>
      </c>
    </row>
    <row r="71" spans="1:20" ht="171" customHeight="1">
      <c r="A71" s="70" t="s">
        <v>102</v>
      </c>
      <c r="B71" s="85" t="s">
        <v>100</v>
      </c>
      <c r="C71" s="70" t="s">
        <v>101</v>
      </c>
      <c r="D71" s="74" t="s">
        <v>93</v>
      </c>
      <c r="E71" s="9" t="s">
        <v>30</v>
      </c>
      <c r="F71" s="9" t="s">
        <v>103</v>
      </c>
      <c r="G71" s="9" t="s">
        <v>32</v>
      </c>
      <c r="H71" s="9" t="s">
        <v>96</v>
      </c>
      <c r="I71" s="9" t="s">
        <v>35</v>
      </c>
      <c r="J71" s="9" t="s">
        <v>104</v>
      </c>
      <c r="K71" s="9" t="s">
        <v>39</v>
      </c>
      <c r="L71" s="9" t="s">
        <v>35</v>
      </c>
      <c r="M71" s="9" t="s">
        <v>40</v>
      </c>
      <c r="N71" s="65">
        <v>1648.6</v>
      </c>
      <c r="O71" s="62">
        <v>1646.7</v>
      </c>
      <c r="P71" s="62">
        <v>1812.2</v>
      </c>
      <c r="Q71" s="62">
        <f>ROUND(P71*106.3%,1)</f>
        <v>1926.4</v>
      </c>
      <c r="R71" s="62">
        <f>ROUND(Q71*106.3%,1)</f>
        <v>2047.8</v>
      </c>
      <c r="S71" s="62">
        <f>ROUND(R71*106%,1)</f>
        <v>2170.6999999999998</v>
      </c>
      <c r="T71" s="87" t="s">
        <v>21</v>
      </c>
    </row>
    <row r="72" spans="1:20" ht="153" customHeight="1">
      <c r="A72" s="71"/>
      <c r="B72" s="86"/>
      <c r="C72" s="71"/>
      <c r="D72" s="75"/>
      <c r="E72" s="9" t="s">
        <v>21</v>
      </c>
      <c r="F72" s="9" t="s">
        <v>21</v>
      </c>
      <c r="G72" s="9" t="s">
        <v>21</v>
      </c>
      <c r="H72" s="14"/>
      <c r="I72" s="14"/>
      <c r="J72" s="14"/>
      <c r="K72" s="20" t="s">
        <v>197</v>
      </c>
      <c r="L72" s="9" t="s">
        <v>35</v>
      </c>
      <c r="M72" s="9" t="s">
        <v>196</v>
      </c>
      <c r="N72" s="66"/>
      <c r="O72" s="64"/>
      <c r="P72" s="64"/>
      <c r="Q72" s="63"/>
      <c r="R72" s="64"/>
      <c r="S72" s="64"/>
      <c r="T72" s="88"/>
    </row>
    <row r="73" spans="1:20" ht="148.5" customHeight="1">
      <c r="A73" s="71"/>
      <c r="B73" s="86"/>
      <c r="C73" s="71"/>
      <c r="D73" s="75"/>
      <c r="E73" s="9" t="s">
        <v>21</v>
      </c>
      <c r="F73" s="9" t="s">
        <v>21</v>
      </c>
      <c r="G73" s="9" t="s">
        <v>21</v>
      </c>
      <c r="H73" s="9" t="s">
        <v>21</v>
      </c>
      <c r="I73" s="9" t="s">
        <v>21</v>
      </c>
      <c r="J73" s="9" t="s">
        <v>21</v>
      </c>
      <c r="K73" s="20" t="s">
        <v>244</v>
      </c>
      <c r="L73" s="9" t="s">
        <v>35</v>
      </c>
      <c r="M73" s="9" t="s">
        <v>220</v>
      </c>
      <c r="N73" s="66"/>
      <c r="O73" s="64"/>
      <c r="P73" s="64"/>
      <c r="Q73" s="63"/>
      <c r="R73" s="64"/>
      <c r="S73" s="64"/>
      <c r="T73" s="88"/>
    </row>
    <row r="74" spans="1:20" ht="94.5" customHeight="1">
      <c r="A74" s="72"/>
      <c r="B74" s="78"/>
      <c r="C74" s="72"/>
      <c r="D74" s="72"/>
      <c r="E74" s="9"/>
      <c r="F74" s="9"/>
      <c r="G74" s="9"/>
      <c r="H74" s="9"/>
      <c r="I74" s="9"/>
      <c r="J74" s="9"/>
      <c r="K74" s="20" t="s">
        <v>226</v>
      </c>
      <c r="L74" s="9" t="s">
        <v>35</v>
      </c>
      <c r="M74" s="9" t="s">
        <v>227</v>
      </c>
      <c r="N74" s="63"/>
      <c r="O74" s="63"/>
      <c r="P74" s="63"/>
      <c r="Q74" s="63"/>
      <c r="R74" s="63"/>
      <c r="S74" s="63"/>
      <c r="T74" s="40"/>
    </row>
    <row r="75" spans="1:20" ht="96" customHeight="1">
      <c r="A75" s="73"/>
      <c r="B75" s="79"/>
      <c r="C75" s="73"/>
      <c r="D75" s="73"/>
      <c r="E75" s="9"/>
      <c r="F75" s="9"/>
      <c r="G75" s="9"/>
      <c r="H75" s="9"/>
      <c r="I75" s="9"/>
      <c r="J75" s="9"/>
      <c r="K75" s="20" t="s">
        <v>297</v>
      </c>
      <c r="L75" s="9" t="s">
        <v>35</v>
      </c>
      <c r="M75" s="9" t="s">
        <v>298</v>
      </c>
      <c r="N75" s="63"/>
      <c r="O75" s="63"/>
      <c r="P75" s="63"/>
      <c r="Q75" s="63"/>
      <c r="R75" s="63"/>
      <c r="S75" s="63"/>
      <c r="T75" s="41"/>
    </row>
    <row r="76" spans="1:20" ht="84">
      <c r="A76" s="1" t="s">
        <v>105</v>
      </c>
      <c r="B76" s="2" t="s">
        <v>106</v>
      </c>
      <c r="C76" s="3" t="s">
        <v>107</v>
      </c>
      <c r="D76" s="3" t="s">
        <v>21</v>
      </c>
      <c r="E76" s="2" t="s">
        <v>21</v>
      </c>
      <c r="F76" s="2" t="s">
        <v>21</v>
      </c>
      <c r="G76" s="2" t="s">
        <v>21</v>
      </c>
      <c r="H76" s="8" t="s">
        <v>21</v>
      </c>
      <c r="I76" s="8" t="s">
        <v>21</v>
      </c>
      <c r="J76" s="8" t="s">
        <v>21</v>
      </c>
      <c r="K76" s="8" t="s">
        <v>21</v>
      </c>
      <c r="L76" s="8" t="s">
        <v>21</v>
      </c>
      <c r="M76" s="8" t="s">
        <v>21</v>
      </c>
      <c r="N76" s="49">
        <f>SUM(N77)</f>
        <v>422.2</v>
      </c>
      <c r="O76" s="26">
        <f t="shared" ref="O76:S76" si="12">SUM(O77)</f>
        <v>141.4</v>
      </c>
      <c r="P76" s="26">
        <f t="shared" si="12"/>
        <v>380.5</v>
      </c>
      <c r="Q76" s="26">
        <f t="shared" si="12"/>
        <v>404.5</v>
      </c>
      <c r="R76" s="26">
        <f t="shared" si="12"/>
        <v>430</v>
      </c>
      <c r="S76" s="26">
        <f t="shared" si="12"/>
        <v>455.8</v>
      </c>
      <c r="T76" s="4" t="s">
        <v>21</v>
      </c>
    </row>
    <row r="77" spans="1:20" ht="152.25" customHeight="1">
      <c r="A77" s="70" t="s">
        <v>108</v>
      </c>
      <c r="B77" s="85" t="s">
        <v>106</v>
      </c>
      <c r="C77" s="70" t="s">
        <v>107</v>
      </c>
      <c r="D77" s="74" t="s">
        <v>109</v>
      </c>
      <c r="E77" s="9" t="s">
        <v>30</v>
      </c>
      <c r="F77" s="9" t="s">
        <v>110</v>
      </c>
      <c r="G77" s="9" t="s">
        <v>47</v>
      </c>
      <c r="H77" s="9" t="s">
        <v>275</v>
      </c>
      <c r="I77" s="9" t="s">
        <v>276</v>
      </c>
      <c r="J77" s="9" t="s">
        <v>277</v>
      </c>
      <c r="K77" s="9" t="s">
        <v>39</v>
      </c>
      <c r="L77" s="9" t="s">
        <v>35</v>
      </c>
      <c r="M77" s="9" t="s">
        <v>40</v>
      </c>
      <c r="N77" s="65">
        <v>422.2</v>
      </c>
      <c r="O77" s="62">
        <v>141.4</v>
      </c>
      <c r="P77" s="62">
        <v>380.5</v>
      </c>
      <c r="Q77" s="62">
        <f>ROUND(P77*106.3%,1)</f>
        <v>404.5</v>
      </c>
      <c r="R77" s="62">
        <f>ROUND(Q77*106.3%,1)</f>
        <v>430</v>
      </c>
      <c r="S77" s="62">
        <f>ROUND(R77*106%,1)</f>
        <v>455.8</v>
      </c>
      <c r="T77" s="87" t="s">
        <v>21</v>
      </c>
    </row>
    <row r="78" spans="1:20" ht="152.25" customHeight="1">
      <c r="A78" s="72"/>
      <c r="B78" s="78"/>
      <c r="C78" s="72"/>
      <c r="D78" s="72"/>
      <c r="E78" s="9" t="s">
        <v>257</v>
      </c>
      <c r="F78" s="9" t="s">
        <v>225</v>
      </c>
      <c r="G78" s="9" t="s">
        <v>258</v>
      </c>
      <c r="H78" s="9"/>
      <c r="I78" s="9"/>
      <c r="J78" s="9"/>
      <c r="K78" s="20" t="s">
        <v>197</v>
      </c>
      <c r="L78" s="9" t="s">
        <v>35</v>
      </c>
      <c r="M78" s="9" t="s">
        <v>196</v>
      </c>
      <c r="N78" s="67"/>
      <c r="O78" s="63"/>
      <c r="P78" s="63"/>
      <c r="Q78" s="64"/>
      <c r="R78" s="64"/>
      <c r="S78" s="64"/>
      <c r="T78" s="89"/>
    </row>
    <row r="79" spans="1:20" ht="152.25" customHeight="1">
      <c r="A79" s="72"/>
      <c r="B79" s="78"/>
      <c r="C79" s="72"/>
      <c r="D79" s="72"/>
      <c r="E79" s="9"/>
      <c r="F79" s="9"/>
      <c r="G79" s="9"/>
      <c r="H79" s="9"/>
      <c r="I79" s="9"/>
      <c r="J79" s="9"/>
      <c r="K79" s="20" t="s">
        <v>223</v>
      </c>
      <c r="L79" s="9" t="s">
        <v>35</v>
      </c>
      <c r="M79" s="9" t="s">
        <v>220</v>
      </c>
      <c r="N79" s="67"/>
      <c r="O79" s="63"/>
      <c r="P79" s="63"/>
      <c r="Q79" s="64"/>
      <c r="R79" s="64"/>
      <c r="S79" s="64"/>
      <c r="T79" s="89"/>
    </row>
    <row r="80" spans="1:20" ht="105" customHeight="1">
      <c r="A80" s="72"/>
      <c r="B80" s="78"/>
      <c r="C80" s="72"/>
      <c r="D80" s="72"/>
      <c r="E80" s="9"/>
      <c r="F80" s="9"/>
      <c r="G80" s="9"/>
      <c r="H80" s="9"/>
      <c r="I80" s="9"/>
      <c r="J80" s="9"/>
      <c r="K80" s="20" t="s">
        <v>226</v>
      </c>
      <c r="L80" s="9" t="s">
        <v>35</v>
      </c>
      <c r="M80" s="9" t="s">
        <v>227</v>
      </c>
      <c r="N80" s="67"/>
      <c r="O80" s="63"/>
      <c r="P80" s="63"/>
      <c r="Q80" s="64"/>
      <c r="R80" s="64"/>
      <c r="S80" s="64"/>
      <c r="T80" s="89"/>
    </row>
    <row r="81" spans="1:20" ht="154.5" customHeight="1">
      <c r="A81" s="73"/>
      <c r="B81" s="79"/>
      <c r="C81" s="73"/>
      <c r="D81" s="73"/>
      <c r="E81" s="9"/>
      <c r="F81" s="9"/>
      <c r="G81" s="9"/>
      <c r="H81" s="9"/>
      <c r="I81" s="9"/>
      <c r="J81" s="9"/>
      <c r="K81" s="20" t="s">
        <v>297</v>
      </c>
      <c r="L81" s="9" t="s">
        <v>35</v>
      </c>
      <c r="M81" s="9" t="s">
        <v>298</v>
      </c>
      <c r="N81" s="69"/>
      <c r="O81" s="69"/>
      <c r="P81" s="69"/>
      <c r="Q81" s="106"/>
      <c r="R81" s="106"/>
      <c r="S81" s="106"/>
      <c r="T81" s="90"/>
    </row>
    <row r="82" spans="1:20" ht="48.75" customHeight="1">
      <c r="A82" s="1" t="s">
        <v>111</v>
      </c>
      <c r="B82" s="2" t="s">
        <v>112</v>
      </c>
      <c r="C82" s="3" t="s">
        <v>113</v>
      </c>
      <c r="D82" s="3" t="s">
        <v>21</v>
      </c>
      <c r="E82" s="2" t="s">
        <v>21</v>
      </c>
      <c r="F82" s="2" t="s">
        <v>21</v>
      </c>
      <c r="G82" s="2" t="s">
        <v>21</v>
      </c>
      <c r="H82" s="8" t="s">
        <v>21</v>
      </c>
      <c r="I82" s="8" t="s">
        <v>21</v>
      </c>
      <c r="J82" s="8" t="s">
        <v>21</v>
      </c>
      <c r="K82" s="8" t="s">
        <v>21</v>
      </c>
      <c r="L82" s="8" t="s">
        <v>21</v>
      </c>
      <c r="M82" s="8" t="s">
        <v>21</v>
      </c>
      <c r="N82" s="49">
        <f>SUM(N83)</f>
        <v>86.4</v>
      </c>
      <c r="O82" s="26">
        <f t="shared" ref="O82:S82" si="13">SUM(O83)</f>
        <v>86.3</v>
      </c>
      <c r="P82" s="26">
        <f t="shared" si="13"/>
        <v>314.5</v>
      </c>
      <c r="Q82" s="26">
        <f t="shared" si="13"/>
        <v>334.3</v>
      </c>
      <c r="R82" s="26">
        <f t="shared" si="13"/>
        <v>355.4</v>
      </c>
      <c r="S82" s="26">
        <f t="shared" si="13"/>
        <v>376.7</v>
      </c>
      <c r="T82" s="4" t="s">
        <v>21</v>
      </c>
    </row>
    <row r="83" spans="1:20" ht="147.75" customHeight="1">
      <c r="A83" s="70" t="s">
        <v>114</v>
      </c>
      <c r="B83" s="85" t="s">
        <v>112</v>
      </c>
      <c r="C83" s="70" t="s">
        <v>113</v>
      </c>
      <c r="D83" s="74" t="s">
        <v>56</v>
      </c>
      <c r="E83" s="9" t="s">
        <v>30</v>
      </c>
      <c r="F83" s="9" t="s">
        <v>115</v>
      </c>
      <c r="G83" s="9" t="s">
        <v>32</v>
      </c>
      <c r="H83" s="9" t="s">
        <v>21</v>
      </c>
      <c r="I83" s="9" t="s">
        <v>21</v>
      </c>
      <c r="J83" s="9" t="s">
        <v>21</v>
      </c>
      <c r="K83" s="9" t="s">
        <v>39</v>
      </c>
      <c r="L83" s="9" t="s">
        <v>35</v>
      </c>
      <c r="M83" s="9" t="s">
        <v>40</v>
      </c>
      <c r="N83" s="65">
        <v>86.4</v>
      </c>
      <c r="O83" s="62">
        <v>86.3</v>
      </c>
      <c r="P83" s="62">
        <v>314.5</v>
      </c>
      <c r="Q83" s="62">
        <f>ROUND(P83*106.3%,1)</f>
        <v>334.3</v>
      </c>
      <c r="R83" s="62">
        <f>ROUND(Q83*106.3%,1)</f>
        <v>355.4</v>
      </c>
      <c r="S83" s="62">
        <f>ROUND(R83*106%,1)</f>
        <v>376.7</v>
      </c>
      <c r="T83" s="87" t="s">
        <v>21</v>
      </c>
    </row>
    <row r="84" spans="1:20" ht="144.75" customHeight="1">
      <c r="A84" s="71"/>
      <c r="B84" s="86"/>
      <c r="C84" s="71"/>
      <c r="D84" s="75"/>
      <c r="E84" s="9" t="s">
        <v>116</v>
      </c>
      <c r="F84" s="9" t="s">
        <v>117</v>
      </c>
      <c r="G84" s="9" t="s">
        <v>259</v>
      </c>
      <c r="H84" s="9" t="s">
        <v>21</v>
      </c>
      <c r="I84" s="9" t="s">
        <v>21</v>
      </c>
      <c r="J84" s="9" t="s">
        <v>21</v>
      </c>
      <c r="K84" s="20" t="s">
        <v>195</v>
      </c>
      <c r="L84" s="9" t="s">
        <v>35</v>
      </c>
      <c r="M84" s="9" t="s">
        <v>196</v>
      </c>
      <c r="N84" s="66"/>
      <c r="O84" s="64"/>
      <c r="P84" s="64"/>
      <c r="Q84" s="63"/>
      <c r="R84" s="63"/>
      <c r="S84" s="63"/>
      <c r="T84" s="88"/>
    </row>
    <row r="85" spans="1:20" ht="163.5" customHeight="1">
      <c r="A85" s="72"/>
      <c r="B85" s="78"/>
      <c r="C85" s="72"/>
      <c r="D85" s="72"/>
      <c r="E85" s="9"/>
      <c r="F85" s="9"/>
      <c r="G85" s="9"/>
      <c r="H85" s="9"/>
      <c r="I85" s="9"/>
      <c r="J85" s="9"/>
      <c r="K85" s="20" t="s">
        <v>224</v>
      </c>
      <c r="L85" s="9" t="s">
        <v>35</v>
      </c>
      <c r="M85" s="9" t="s">
        <v>220</v>
      </c>
      <c r="N85" s="67"/>
      <c r="O85" s="63"/>
      <c r="P85" s="63"/>
      <c r="Q85" s="63"/>
      <c r="R85" s="63"/>
      <c r="S85" s="63"/>
      <c r="T85" s="29"/>
    </row>
    <row r="86" spans="1:20" ht="132" customHeight="1">
      <c r="A86" s="72"/>
      <c r="B86" s="78"/>
      <c r="C86" s="72"/>
      <c r="D86" s="72"/>
      <c r="E86" s="9"/>
      <c r="F86" s="9"/>
      <c r="G86" s="9"/>
      <c r="H86" s="9"/>
      <c r="I86" s="9"/>
      <c r="J86" s="9"/>
      <c r="K86" s="20" t="s">
        <v>231</v>
      </c>
      <c r="L86" s="9" t="s">
        <v>35</v>
      </c>
      <c r="M86" s="9" t="s">
        <v>232</v>
      </c>
      <c r="N86" s="67"/>
      <c r="O86" s="63"/>
      <c r="P86" s="63"/>
      <c r="Q86" s="63"/>
      <c r="R86" s="63"/>
      <c r="S86" s="63"/>
      <c r="T86" s="40"/>
    </row>
    <row r="87" spans="1:20" ht="98.25" customHeight="1">
      <c r="A87" s="72"/>
      <c r="B87" s="78"/>
      <c r="C87" s="72"/>
      <c r="D87" s="72"/>
      <c r="E87" s="9"/>
      <c r="F87" s="9"/>
      <c r="G87" s="9"/>
      <c r="H87" s="9"/>
      <c r="I87" s="9"/>
      <c r="J87" s="9"/>
      <c r="K87" s="20" t="s">
        <v>226</v>
      </c>
      <c r="L87" s="9" t="s">
        <v>35</v>
      </c>
      <c r="M87" s="9" t="s">
        <v>227</v>
      </c>
      <c r="N87" s="67"/>
      <c r="O87" s="63"/>
      <c r="P87" s="63"/>
      <c r="Q87" s="63"/>
      <c r="R87" s="63"/>
      <c r="S87" s="63"/>
      <c r="T87" s="41"/>
    </row>
    <row r="88" spans="1:20" ht="150" customHeight="1">
      <c r="A88" s="72"/>
      <c r="B88" s="78"/>
      <c r="C88" s="72"/>
      <c r="D88" s="72"/>
      <c r="E88" s="9"/>
      <c r="F88" s="9"/>
      <c r="G88" s="9"/>
      <c r="H88" s="9"/>
      <c r="I88" s="9"/>
      <c r="J88" s="9"/>
      <c r="K88" s="20" t="s">
        <v>297</v>
      </c>
      <c r="L88" s="9" t="s">
        <v>35</v>
      </c>
      <c r="M88" s="9" t="s">
        <v>298</v>
      </c>
      <c r="N88" s="67"/>
      <c r="O88" s="63"/>
      <c r="P88" s="63"/>
      <c r="Q88" s="63"/>
      <c r="R88" s="63"/>
      <c r="S88" s="63"/>
      <c r="T88" s="41"/>
    </row>
    <row r="89" spans="1:20" ht="119.25" customHeight="1">
      <c r="A89" s="1" t="s">
        <v>118</v>
      </c>
      <c r="B89" s="2" t="s">
        <v>119</v>
      </c>
      <c r="C89" s="3" t="s">
        <v>120</v>
      </c>
      <c r="D89" s="3" t="s">
        <v>21</v>
      </c>
      <c r="E89" s="2" t="s">
        <v>21</v>
      </c>
      <c r="F89" s="2" t="s">
        <v>21</v>
      </c>
      <c r="G89" s="2" t="s">
        <v>21</v>
      </c>
      <c r="H89" s="8" t="s">
        <v>21</v>
      </c>
      <c r="I89" s="8" t="s">
        <v>21</v>
      </c>
      <c r="J89" s="8" t="s">
        <v>21</v>
      </c>
      <c r="K89" s="8" t="s">
        <v>21</v>
      </c>
      <c r="L89" s="8" t="s">
        <v>21</v>
      </c>
      <c r="M89" s="8" t="s">
        <v>21</v>
      </c>
      <c r="N89" s="49">
        <f>SUM(N90)</f>
        <v>633.79999999999995</v>
      </c>
      <c r="O89" s="26">
        <f t="shared" ref="O89:S89" si="14">SUM(O90)</f>
        <v>527.29999999999995</v>
      </c>
      <c r="P89" s="26">
        <f t="shared" si="14"/>
        <v>526.5</v>
      </c>
      <c r="Q89" s="26">
        <f t="shared" si="14"/>
        <v>559.70000000000005</v>
      </c>
      <c r="R89" s="26">
        <f t="shared" si="14"/>
        <v>595</v>
      </c>
      <c r="S89" s="26">
        <f t="shared" si="14"/>
        <v>630.70000000000005</v>
      </c>
      <c r="T89" s="4" t="s">
        <v>21</v>
      </c>
    </row>
    <row r="90" spans="1:20" ht="136.5">
      <c r="A90" s="70" t="s">
        <v>121</v>
      </c>
      <c r="B90" s="85" t="s">
        <v>119</v>
      </c>
      <c r="C90" s="70" t="s">
        <v>120</v>
      </c>
      <c r="D90" s="74" t="s">
        <v>56</v>
      </c>
      <c r="E90" s="9" t="s">
        <v>30</v>
      </c>
      <c r="F90" s="9" t="s">
        <v>122</v>
      </c>
      <c r="G90" s="9" t="s">
        <v>32</v>
      </c>
      <c r="H90" s="9" t="s">
        <v>21</v>
      </c>
      <c r="I90" s="9" t="s">
        <v>21</v>
      </c>
      <c r="J90" s="9" t="s">
        <v>21</v>
      </c>
      <c r="K90" s="9" t="s">
        <v>39</v>
      </c>
      <c r="L90" s="9" t="s">
        <v>35</v>
      </c>
      <c r="M90" s="9" t="s">
        <v>40</v>
      </c>
      <c r="N90" s="65">
        <v>633.79999999999995</v>
      </c>
      <c r="O90" s="62">
        <v>527.29999999999995</v>
      </c>
      <c r="P90" s="62">
        <v>526.5</v>
      </c>
      <c r="Q90" s="62">
        <f>ROUND(P90*106.3%,1)</f>
        <v>559.70000000000005</v>
      </c>
      <c r="R90" s="62">
        <f>ROUND(Q90*106.3%,1)</f>
        <v>595</v>
      </c>
      <c r="S90" s="62">
        <f>ROUND(R90*106%,1)</f>
        <v>630.70000000000005</v>
      </c>
      <c r="T90" s="87" t="s">
        <v>21</v>
      </c>
    </row>
    <row r="91" spans="1:20" ht="153" customHeight="1">
      <c r="A91" s="71"/>
      <c r="B91" s="86"/>
      <c r="C91" s="71"/>
      <c r="D91" s="75"/>
      <c r="E91" s="9" t="s">
        <v>21</v>
      </c>
      <c r="F91" s="9" t="s">
        <v>21</v>
      </c>
      <c r="G91" s="9" t="s">
        <v>21</v>
      </c>
      <c r="H91" s="9" t="s">
        <v>21</v>
      </c>
      <c r="I91" s="9" t="s">
        <v>21</v>
      </c>
      <c r="J91" s="9" t="s">
        <v>21</v>
      </c>
      <c r="K91" s="20" t="s">
        <v>195</v>
      </c>
      <c r="L91" s="9" t="s">
        <v>35</v>
      </c>
      <c r="M91" s="9" t="s">
        <v>196</v>
      </c>
      <c r="N91" s="66"/>
      <c r="O91" s="64"/>
      <c r="P91" s="64"/>
      <c r="Q91" s="63"/>
      <c r="R91" s="64"/>
      <c r="S91" s="64"/>
      <c r="T91" s="88"/>
    </row>
    <row r="92" spans="1:20" ht="174" customHeight="1">
      <c r="A92" s="71"/>
      <c r="B92" s="86"/>
      <c r="C92" s="71"/>
      <c r="D92" s="75"/>
      <c r="E92" s="9" t="s">
        <v>21</v>
      </c>
      <c r="F92" s="9" t="s">
        <v>21</v>
      </c>
      <c r="G92" s="9" t="s">
        <v>21</v>
      </c>
      <c r="H92" s="9" t="s">
        <v>21</v>
      </c>
      <c r="I92" s="9" t="s">
        <v>21</v>
      </c>
      <c r="J92" s="9" t="s">
        <v>21</v>
      </c>
      <c r="K92" s="20" t="s">
        <v>224</v>
      </c>
      <c r="L92" s="9" t="s">
        <v>35</v>
      </c>
      <c r="M92" s="9" t="s">
        <v>220</v>
      </c>
      <c r="N92" s="66"/>
      <c r="O92" s="64"/>
      <c r="P92" s="64"/>
      <c r="Q92" s="63"/>
      <c r="R92" s="64"/>
      <c r="S92" s="64"/>
      <c r="T92" s="88"/>
    </row>
    <row r="93" spans="1:20" ht="138.75" customHeight="1">
      <c r="A93" s="72"/>
      <c r="B93" s="78"/>
      <c r="C93" s="72"/>
      <c r="D93" s="72"/>
      <c r="E93" s="9"/>
      <c r="F93" s="9"/>
      <c r="G93" s="9"/>
      <c r="H93" s="9"/>
      <c r="I93" s="9"/>
      <c r="J93" s="9"/>
      <c r="K93" s="20" t="s">
        <v>231</v>
      </c>
      <c r="L93" s="9" t="s">
        <v>35</v>
      </c>
      <c r="M93" s="9" t="s">
        <v>232</v>
      </c>
      <c r="N93" s="63"/>
      <c r="O93" s="63"/>
      <c r="P93" s="63"/>
      <c r="Q93" s="63"/>
      <c r="R93" s="63"/>
      <c r="S93" s="63"/>
      <c r="T93" s="40"/>
    </row>
    <row r="94" spans="1:20" ht="143.25" customHeight="1">
      <c r="A94" s="72"/>
      <c r="B94" s="78"/>
      <c r="C94" s="72"/>
      <c r="D94" s="72"/>
      <c r="E94" s="9"/>
      <c r="F94" s="9"/>
      <c r="G94" s="9"/>
      <c r="H94" s="9"/>
      <c r="I94" s="9"/>
      <c r="J94" s="9"/>
      <c r="K94" s="20" t="s">
        <v>226</v>
      </c>
      <c r="L94" s="9" t="s">
        <v>35</v>
      </c>
      <c r="M94" s="9" t="s">
        <v>227</v>
      </c>
      <c r="N94" s="63"/>
      <c r="O94" s="63"/>
      <c r="P94" s="63"/>
      <c r="Q94" s="63"/>
      <c r="R94" s="63"/>
      <c r="S94" s="63"/>
      <c r="T94" s="41"/>
    </row>
    <row r="95" spans="1:20" ht="84.75" customHeight="1">
      <c r="A95" s="73"/>
      <c r="B95" s="79"/>
      <c r="C95" s="73"/>
      <c r="D95" s="73"/>
      <c r="E95" s="9"/>
      <c r="F95" s="9"/>
      <c r="G95" s="9"/>
      <c r="H95" s="9"/>
      <c r="I95" s="9"/>
      <c r="J95" s="9"/>
      <c r="K95" s="20" t="s">
        <v>297</v>
      </c>
      <c r="L95" s="9" t="s">
        <v>35</v>
      </c>
      <c r="M95" s="9" t="s">
        <v>298</v>
      </c>
      <c r="N95" s="63"/>
      <c r="O95" s="63"/>
      <c r="P95" s="63"/>
      <c r="Q95" s="63"/>
      <c r="R95" s="63"/>
      <c r="S95" s="63"/>
      <c r="T95" s="41"/>
    </row>
    <row r="96" spans="1:20" ht="252">
      <c r="A96" s="1" t="s">
        <v>123</v>
      </c>
      <c r="B96" s="13" t="s">
        <v>124</v>
      </c>
      <c r="C96" s="3" t="s">
        <v>125</v>
      </c>
      <c r="D96" s="3" t="s">
        <v>21</v>
      </c>
      <c r="E96" s="2" t="s">
        <v>21</v>
      </c>
      <c r="F96" s="2" t="s">
        <v>21</v>
      </c>
      <c r="G96" s="2" t="s">
        <v>21</v>
      </c>
      <c r="H96" s="8" t="s">
        <v>21</v>
      </c>
      <c r="I96" s="8" t="s">
        <v>21</v>
      </c>
      <c r="J96" s="8" t="s">
        <v>21</v>
      </c>
      <c r="K96" s="8" t="s">
        <v>21</v>
      </c>
      <c r="L96" s="8" t="s">
        <v>21</v>
      </c>
      <c r="M96" s="8" t="s">
        <v>21</v>
      </c>
      <c r="N96" s="49">
        <f>SUM(N97)</f>
        <v>0</v>
      </c>
      <c r="O96" s="26">
        <f t="shared" ref="O96:S96" si="15">SUM(O97)</f>
        <v>0</v>
      </c>
      <c r="P96" s="26">
        <f t="shared" si="15"/>
        <v>0</v>
      </c>
      <c r="Q96" s="26">
        <f t="shared" si="15"/>
        <v>0</v>
      </c>
      <c r="R96" s="26">
        <f t="shared" si="15"/>
        <v>0</v>
      </c>
      <c r="S96" s="26">
        <f t="shared" si="15"/>
        <v>0</v>
      </c>
      <c r="T96" s="4" t="s">
        <v>21</v>
      </c>
    </row>
    <row r="97" spans="1:20" ht="240" customHeight="1">
      <c r="A97" s="58" t="s">
        <v>126</v>
      </c>
      <c r="B97" s="60" t="s">
        <v>124</v>
      </c>
      <c r="C97" s="58" t="s">
        <v>125</v>
      </c>
      <c r="D97" s="59"/>
      <c r="E97" s="9"/>
      <c r="F97" s="9"/>
      <c r="G97" s="9"/>
      <c r="H97" s="9"/>
      <c r="I97" s="9" t="s">
        <v>21</v>
      </c>
      <c r="J97" s="9" t="s">
        <v>21</v>
      </c>
      <c r="K97" s="9"/>
      <c r="L97" s="9"/>
      <c r="M97" s="9"/>
      <c r="N97" s="56"/>
      <c r="O97" s="57"/>
      <c r="P97" s="57">
        <v>0</v>
      </c>
      <c r="Q97" s="57">
        <v>0</v>
      </c>
      <c r="R97" s="57">
        <v>0</v>
      </c>
      <c r="S97" s="57">
        <v>0</v>
      </c>
      <c r="T97" s="55" t="s">
        <v>21</v>
      </c>
    </row>
    <row r="98" spans="1:20" ht="42">
      <c r="A98" s="1" t="s">
        <v>127</v>
      </c>
      <c r="B98" s="2" t="s">
        <v>128</v>
      </c>
      <c r="C98" s="3" t="s">
        <v>129</v>
      </c>
      <c r="D98" s="3" t="s">
        <v>21</v>
      </c>
      <c r="E98" s="2" t="s">
        <v>21</v>
      </c>
      <c r="F98" s="2" t="s">
        <v>21</v>
      </c>
      <c r="G98" s="2" t="s">
        <v>21</v>
      </c>
      <c r="H98" s="8" t="s">
        <v>21</v>
      </c>
      <c r="I98" s="8" t="s">
        <v>21</v>
      </c>
      <c r="J98" s="8" t="s">
        <v>21</v>
      </c>
      <c r="K98" s="8" t="s">
        <v>21</v>
      </c>
      <c r="L98" s="8" t="s">
        <v>21</v>
      </c>
      <c r="M98" s="8" t="s">
        <v>21</v>
      </c>
      <c r="N98" s="49">
        <f>SUM(N99)</f>
        <v>234.8</v>
      </c>
      <c r="O98" s="26">
        <f t="shared" ref="O98:S98" si="16">SUM(O99)</f>
        <v>221.2</v>
      </c>
      <c r="P98" s="26">
        <f t="shared" si="16"/>
        <v>294.8</v>
      </c>
      <c r="Q98" s="26">
        <f t="shared" si="16"/>
        <v>313.39999999999998</v>
      </c>
      <c r="R98" s="26">
        <f t="shared" si="16"/>
        <v>333.1</v>
      </c>
      <c r="S98" s="26">
        <f t="shared" si="16"/>
        <v>353.4</v>
      </c>
      <c r="T98" s="4" t="s">
        <v>21</v>
      </c>
    </row>
    <row r="99" spans="1:20" ht="144.75" customHeight="1">
      <c r="A99" s="70" t="s">
        <v>130</v>
      </c>
      <c r="B99" s="85" t="s">
        <v>128</v>
      </c>
      <c r="C99" s="70" t="s">
        <v>129</v>
      </c>
      <c r="D99" s="74" t="s">
        <v>56</v>
      </c>
      <c r="E99" s="9" t="s">
        <v>30</v>
      </c>
      <c r="F99" s="9" t="s">
        <v>131</v>
      </c>
      <c r="G99" s="9" t="s">
        <v>32</v>
      </c>
      <c r="H99" s="9" t="s">
        <v>21</v>
      </c>
      <c r="I99" s="9" t="s">
        <v>21</v>
      </c>
      <c r="J99" s="9" t="s">
        <v>21</v>
      </c>
      <c r="K99" s="9" t="s">
        <v>39</v>
      </c>
      <c r="L99" s="9" t="s">
        <v>35</v>
      </c>
      <c r="M99" s="9" t="s">
        <v>40</v>
      </c>
      <c r="N99" s="65">
        <v>234.8</v>
      </c>
      <c r="O99" s="62">
        <v>221.2</v>
      </c>
      <c r="P99" s="62">
        <v>294.8</v>
      </c>
      <c r="Q99" s="62">
        <f>ROUND(P99*106.3%,1)</f>
        <v>313.39999999999998</v>
      </c>
      <c r="R99" s="62">
        <f>ROUND(Q99*106.3%,1)</f>
        <v>333.1</v>
      </c>
      <c r="S99" s="62">
        <f>ROUND(R99*106.1%,1)</f>
        <v>353.4</v>
      </c>
      <c r="T99" s="87" t="s">
        <v>21</v>
      </c>
    </row>
    <row r="100" spans="1:20" ht="144.75" customHeight="1">
      <c r="A100" s="72"/>
      <c r="B100" s="78"/>
      <c r="C100" s="72"/>
      <c r="D100" s="72"/>
      <c r="E100" s="9"/>
      <c r="F100" s="9"/>
      <c r="G100" s="9"/>
      <c r="H100" s="9"/>
      <c r="I100" s="9"/>
      <c r="J100" s="9"/>
      <c r="K100" s="20" t="s">
        <v>297</v>
      </c>
      <c r="L100" s="9" t="s">
        <v>35</v>
      </c>
      <c r="M100" s="9" t="s">
        <v>298</v>
      </c>
      <c r="N100" s="67"/>
      <c r="O100" s="63"/>
      <c r="P100" s="63"/>
      <c r="Q100" s="63"/>
      <c r="R100" s="63"/>
      <c r="S100" s="63"/>
      <c r="T100" s="89"/>
    </row>
    <row r="101" spans="1:20" ht="144.75" customHeight="1">
      <c r="A101" s="73"/>
      <c r="B101" s="79"/>
      <c r="C101" s="73"/>
      <c r="D101" s="73"/>
      <c r="E101" s="9"/>
      <c r="F101" s="9"/>
      <c r="G101" s="9"/>
      <c r="H101" s="9"/>
      <c r="I101" s="9"/>
      <c r="J101" s="9"/>
      <c r="K101" s="20" t="s">
        <v>197</v>
      </c>
      <c r="L101" s="9" t="s">
        <v>35</v>
      </c>
      <c r="M101" s="9" t="s">
        <v>196</v>
      </c>
      <c r="N101" s="69"/>
      <c r="O101" s="69"/>
      <c r="P101" s="69"/>
      <c r="Q101" s="69"/>
      <c r="R101" s="69"/>
      <c r="S101" s="69"/>
      <c r="T101" s="90"/>
    </row>
    <row r="102" spans="1:20" ht="46.5" customHeight="1">
      <c r="A102" s="1" t="s">
        <v>132</v>
      </c>
      <c r="B102" s="2" t="s">
        <v>133</v>
      </c>
      <c r="C102" s="3" t="s">
        <v>134</v>
      </c>
      <c r="D102" s="3" t="s">
        <v>21</v>
      </c>
      <c r="E102" s="2" t="s">
        <v>21</v>
      </c>
      <c r="F102" s="2" t="s">
        <v>21</v>
      </c>
      <c r="G102" s="2" t="s">
        <v>21</v>
      </c>
      <c r="H102" s="8" t="s">
        <v>21</v>
      </c>
      <c r="I102" s="8" t="s">
        <v>21</v>
      </c>
      <c r="J102" s="8" t="s">
        <v>21</v>
      </c>
      <c r="K102" s="8" t="s">
        <v>21</v>
      </c>
      <c r="L102" s="8" t="s">
        <v>21</v>
      </c>
      <c r="M102" s="8" t="s">
        <v>21</v>
      </c>
      <c r="N102" s="49">
        <f>SUM(N103)</f>
        <v>169.1</v>
      </c>
      <c r="O102" s="26">
        <f t="shared" ref="O102:S102" si="17">SUM(O103)</f>
        <v>169.1</v>
      </c>
      <c r="P102" s="26">
        <f t="shared" si="17"/>
        <v>192.4</v>
      </c>
      <c r="Q102" s="26">
        <f t="shared" si="17"/>
        <v>204.5</v>
      </c>
      <c r="R102" s="26">
        <f t="shared" si="17"/>
        <v>217.4</v>
      </c>
      <c r="S102" s="26">
        <f t="shared" si="17"/>
        <v>230.4</v>
      </c>
      <c r="T102" s="4" t="s">
        <v>21</v>
      </c>
    </row>
    <row r="103" spans="1:20" ht="139.5" customHeight="1">
      <c r="A103" s="70" t="s">
        <v>135</v>
      </c>
      <c r="B103" s="85" t="s">
        <v>133</v>
      </c>
      <c r="C103" s="70" t="s">
        <v>134</v>
      </c>
      <c r="D103" s="74" t="s">
        <v>56</v>
      </c>
      <c r="E103" s="9" t="s">
        <v>30</v>
      </c>
      <c r="F103" s="9" t="s">
        <v>136</v>
      </c>
      <c r="G103" s="9" t="s">
        <v>32</v>
      </c>
      <c r="H103" s="9" t="s">
        <v>21</v>
      </c>
      <c r="I103" s="9" t="s">
        <v>21</v>
      </c>
      <c r="J103" s="9" t="s">
        <v>21</v>
      </c>
      <c r="K103" s="9" t="s">
        <v>39</v>
      </c>
      <c r="L103" s="9" t="s">
        <v>35</v>
      </c>
      <c r="M103" s="9" t="s">
        <v>40</v>
      </c>
      <c r="N103" s="65">
        <v>169.1</v>
      </c>
      <c r="O103" s="62">
        <v>169.1</v>
      </c>
      <c r="P103" s="62">
        <v>192.4</v>
      </c>
      <c r="Q103" s="62">
        <f>ROUND(P103*106.3%,1)</f>
        <v>204.5</v>
      </c>
      <c r="R103" s="62">
        <f>ROUND(Q103*106.3%,1)</f>
        <v>217.4</v>
      </c>
      <c r="S103" s="62">
        <f>ROUND(R103*106%,1)</f>
        <v>230.4</v>
      </c>
      <c r="T103" s="87" t="s">
        <v>21</v>
      </c>
    </row>
    <row r="104" spans="1:20" ht="146.25" customHeight="1">
      <c r="A104" s="71"/>
      <c r="B104" s="86"/>
      <c r="C104" s="71"/>
      <c r="D104" s="75"/>
      <c r="E104" s="9" t="s">
        <v>137</v>
      </c>
      <c r="F104" s="9" t="s">
        <v>138</v>
      </c>
      <c r="G104" s="9" t="s">
        <v>245</v>
      </c>
      <c r="H104" s="9" t="s">
        <v>21</v>
      </c>
      <c r="I104" s="9" t="s">
        <v>21</v>
      </c>
      <c r="J104" s="9" t="s">
        <v>21</v>
      </c>
      <c r="K104" s="20" t="s">
        <v>197</v>
      </c>
      <c r="L104" s="9" t="s">
        <v>35</v>
      </c>
      <c r="M104" s="9" t="s">
        <v>196</v>
      </c>
      <c r="N104" s="66"/>
      <c r="O104" s="64"/>
      <c r="P104" s="64"/>
      <c r="Q104" s="63"/>
      <c r="R104" s="64"/>
      <c r="S104" s="64"/>
      <c r="T104" s="88"/>
    </row>
    <row r="105" spans="1:20" ht="146.25" customHeight="1">
      <c r="A105" s="73"/>
      <c r="B105" s="79"/>
      <c r="C105" s="73"/>
      <c r="D105" s="73"/>
      <c r="E105" s="9"/>
      <c r="F105" s="9"/>
      <c r="G105" s="9"/>
      <c r="H105" s="9"/>
      <c r="I105" s="9"/>
      <c r="J105" s="9"/>
      <c r="K105" s="20" t="s">
        <v>297</v>
      </c>
      <c r="L105" s="9" t="s">
        <v>35</v>
      </c>
      <c r="M105" s="9" t="s">
        <v>298</v>
      </c>
      <c r="N105" s="69"/>
      <c r="O105" s="69"/>
      <c r="P105" s="69"/>
      <c r="Q105" s="69"/>
      <c r="R105" s="69"/>
      <c r="S105" s="69"/>
      <c r="T105" s="54"/>
    </row>
    <row r="106" spans="1:20" ht="65.25" customHeight="1">
      <c r="A106" s="1" t="s">
        <v>139</v>
      </c>
      <c r="B106" s="2" t="s">
        <v>140</v>
      </c>
      <c r="C106" s="3" t="s">
        <v>141</v>
      </c>
      <c r="D106" s="3" t="s">
        <v>21</v>
      </c>
      <c r="E106" s="2" t="s">
        <v>21</v>
      </c>
      <c r="F106" s="2" t="s">
        <v>21</v>
      </c>
      <c r="G106" s="2" t="s">
        <v>21</v>
      </c>
      <c r="H106" s="8" t="s">
        <v>21</v>
      </c>
      <c r="I106" s="8" t="s">
        <v>21</v>
      </c>
      <c r="J106" s="8" t="s">
        <v>21</v>
      </c>
      <c r="K106" s="8" t="s">
        <v>21</v>
      </c>
      <c r="L106" s="8" t="s">
        <v>21</v>
      </c>
      <c r="M106" s="8" t="s">
        <v>21</v>
      </c>
      <c r="N106" s="49">
        <f>SUM(N107)</f>
        <v>42.9</v>
      </c>
      <c r="O106" s="26">
        <f t="shared" ref="O106:S106" si="18">SUM(O107)</f>
        <v>42</v>
      </c>
      <c r="P106" s="26">
        <f t="shared" si="18"/>
        <v>46.3</v>
      </c>
      <c r="Q106" s="26">
        <f t="shared" si="18"/>
        <v>49.2</v>
      </c>
      <c r="R106" s="26">
        <f t="shared" si="18"/>
        <v>52.3</v>
      </c>
      <c r="S106" s="26">
        <f t="shared" si="18"/>
        <v>55.4</v>
      </c>
      <c r="T106" s="4" t="s">
        <v>21</v>
      </c>
    </row>
    <row r="107" spans="1:20" ht="272.25" customHeight="1">
      <c r="A107" s="70" t="s">
        <v>142</v>
      </c>
      <c r="B107" s="85" t="s">
        <v>140</v>
      </c>
      <c r="C107" s="70" t="s">
        <v>141</v>
      </c>
      <c r="D107" s="74" t="s">
        <v>56</v>
      </c>
      <c r="E107" s="9" t="s">
        <v>30</v>
      </c>
      <c r="F107" s="9" t="s">
        <v>143</v>
      </c>
      <c r="G107" s="9" t="s">
        <v>47</v>
      </c>
      <c r="H107" s="12" t="s">
        <v>269</v>
      </c>
      <c r="I107" s="9" t="s">
        <v>35</v>
      </c>
      <c r="J107" s="9" t="s">
        <v>77</v>
      </c>
      <c r="K107" s="9" t="s">
        <v>39</v>
      </c>
      <c r="L107" s="9" t="s">
        <v>35</v>
      </c>
      <c r="M107" s="9" t="s">
        <v>40</v>
      </c>
      <c r="N107" s="65">
        <v>42.9</v>
      </c>
      <c r="O107" s="62">
        <v>42</v>
      </c>
      <c r="P107" s="62">
        <v>46.3</v>
      </c>
      <c r="Q107" s="62">
        <f>ROUND(P107*106.3%,1)</f>
        <v>49.2</v>
      </c>
      <c r="R107" s="62">
        <f>ROUND(Q107*106.3%,1)</f>
        <v>52.3</v>
      </c>
      <c r="S107" s="62">
        <f>ROUND(R107*106%,1)</f>
        <v>55.4</v>
      </c>
      <c r="T107" s="87" t="s">
        <v>21</v>
      </c>
    </row>
    <row r="108" spans="1:20" ht="136.5">
      <c r="A108" s="71"/>
      <c r="B108" s="86"/>
      <c r="C108" s="71"/>
      <c r="D108" s="75"/>
      <c r="E108" s="9" t="s">
        <v>21</v>
      </c>
      <c r="F108" s="9" t="s">
        <v>21</v>
      </c>
      <c r="G108" s="9" t="s">
        <v>21</v>
      </c>
      <c r="H108" s="14"/>
      <c r="I108" s="14"/>
      <c r="J108" s="14"/>
      <c r="K108" s="20" t="s">
        <v>197</v>
      </c>
      <c r="L108" s="9" t="s">
        <v>35</v>
      </c>
      <c r="M108" s="9" t="s">
        <v>196</v>
      </c>
      <c r="N108" s="66"/>
      <c r="O108" s="64"/>
      <c r="P108" s="64"/>
      <c r="Q108" s="63"/>
      <c r="R108" s="64"/>
      <c r="S108" s="64"/>
      <c r="T108" s="88"/>
    </row>
    <row r="109" spans="1:20" ht="52.5" hidden="1" customHeight="1">
      <c r="A109" s="72"/>
      <c r="B109" s="78"/>
      <c r="C109" s="72"/>
      <c r="D109" s="72"/>
      <c r="E109" s="2" t="s">
        <v>21</v>
      </c>
      <c r="F109" s="2" t="s">
        <v>21</v>
      </c>
      <c r="G109" s="2" t="s">
        <v>21</v>
      </c>
      <c r="H109" s="8" t="s">
        <v>21</v>
      </c>
      <c r="I109" s="8" t="s">
        <v>21</v>
      </c>
      <c r="J109" s="8" t="s">
        <v>21</v>
      </c>
      <c r="K109" s="8" t="s">
        <v>21</v>
      </c>
      <c r="L109" s="8" t="s">
        <v>21</v>
      </c>
      <c r="M109" s="8" t="s">
        <v>21</v>
      </c>
      <c r="N109" s="63"/>
      <c r="O109" s="63"/>
      <c r="P109" s="63"/>
      <c r="Q109" s="63"/>
      <c r="R109" s="63"/>
      <c r="S109" s="63"/>
      <c r="T109" s="4" t="s">
        <v>21</v>
      </c>
    </row>
    <row r="110" spans="1:20" ht="136.5" hidden="1" customHeight="1">
      <c r="A110" s="72"/>
      <c r="B110" s="78"/>
      <c r="C110" s="72"/>
      <c r="D110" s="72"/>
      <c r="E110" s="9" t="s">
        <v>30</v>
      </c>
      <c r="F110" s="9" t="s">
        <v>146</v>
      </c>
      <c r="G110" s="9" t="s">
        <v>47</v>
      </c>
      <c r="H110" s="9" t="s">
        <v>21</v>
      </c>
      <c r="I110" s="9" t="s">
        <v>21</v>
      </c>
      <c r="J110" s="9" t="s">
        <v>21</v>
      </c>
      <c r="K110" s="9" t="s">
        <v>37</v>
      </c>
      <c r="L110" s="9" t="s">
        <v>35</v>
      </c>
      <c r="M110" s="9" t="s">
        <v>36</v>
      </c>
      <c r="N110" s="63"/>
      <c r="O110" s="63"/>
      <c r="P110" s="63"/>
      <c r="Q110" s="63"/>
      <c r="R110" s="63"/>
      <c r="S110" s="63"/>
      <c r="T110" s="87" t="s">
        <v>21</v>
      </c>
    </row>
    <row r="111" spans="1:20" ht="136.5" hidden="1" customHeight="1">
      <c r="A111" s="72"/>
      <c r="B111" s="78"/>
      <c r="C111" s="72"/>
      <c r="D111" s="72"/>
      <c r="E111" s="9" t="s">
        <v>21</v>
      </c>
      <c r="F111" s="9" t="s">
        <v>21</v>
      </c>
      <c r="G111" s="9" t="s">
        <v>21</v>
      </c>
      <c r="H111" s="9" t="s">
        <v>21</v>
      </c>
      <c r="I111" s="9" t="s">
        <v>21</v>
      </c>
      <c r="J111" s="9" t="s">
        <v>21</v>
      </c>
      <c r="K111" s="9" t="s">
        <v>39</v>
      </c>
      <c r="L111" s="9" t="s">
        <v>35</v>
      </c>
      <c r="M111" s="9" t="s">
        <v>40</v>
      </c>
      <c r="N111" s="63"/>
      <c r="O111" s="63"/>
      <c r="P111" s="63"/>
      <c r="Q111" s="63"/>
      <c r="R111" s="63"/>
      <c r="S111" s="63"/>
      <c r="T111" s="88"/>
    </row>
    <row r="112" spans="1:20" ht="136.5" hidden="1" customHeight="1">
      <c r="A112" s="72"/>
      <c r="B112" s="78"/>
      <c r="C112" s="72"/>
      <c r="D112" s="72"/>
      <c r="E112" s="9"/>
      <c r="F112" s="9"/>
      <c r="G112" s="9"/>
      <c r="H112" s="9"/>
      <c r="I112" s="9"/>
      <c r="J112" s="9"/>
      <c r="K112" s="20" t="s">
        <v>197</v>
      </c>
      <c r="L112" s="9" t="s">
        <v>35</v>
      </c>
      <c r="M112" s="9" t="s">
        <v>196</v>
      </c>
      <c r="N112" s="63"/>
      <c r="O112" s="63"/>
      <c r="P112" s="63"/>
      <c r="Q112" s="63"/>
      <c r="R112" s="63"/>
      <c r="S112" s="63"/>
      <c r="T112" s="29"/>
    </row>
    <row r="113" spans="1:20" ht="155.25" customHeight="1">
      <c r="A113" s="73"/>
      <c r="B113" s="79"/>
      <c r="C113" s="73"/>
      <c r="D113" s="73"/>
      <c r="E113" s="9"/>
      <c r="F113" s="9"/>
      <c r="G113" s="9"/>
      <c r="H113" s="9"/>
      <c r="I113" s="9"/>
      <c r="J113" s="9"/>
      <c r="K113" s="20" t="s">
        <v>297</v>
      </c>
      <c r="L113" s="9" t="s">
        <v>35</v>
      </c>
      <c r="M113" s="9" t="s">
        <v>298</v>
      </c>
      <c r="N113" s="69"/>
      <c r="O113" s="69"/>
      <c r="P113" s="69"/>
      <c r="Q113" s="69"/>
      <c r="R113" s="69"/>
      <c r="S113" s="69"/>
      <c r="T113" s="54"/>
    </row>
    <row r="114" spans="1:20" ht="178.5">
      <c r="A114" s="1" t="s">
        <v>144</v>
      </c>
      <c r="B114" s="43" t="s">
        <v>229</v>
      </c>
      <c r="C114" s="1" t="s">
        <v>228</v>
      </c>
      <c r="D114" s="31"/>
      <c r="E114" s="9"/>
      <c r="F114" s="9"/>
      <c r="G114" s="9"/>
      <c r="H114" s="9"/>
      <c r="I114" s="9"/>
      <c r="J114" s="9"/>
      <c r="K114" s="20"/>
      <c r="L114" s="9"/>
      <c r="M114" s="9"/>
      <c r="N114" s="49">
        <f>SUM(N115)</f>
        <v>750.7</v>
      </c>
      <c r="O114" s="26">
        <f t="shared" ref="O114:S114" si="19">SUM(O115)</f>
        <v>598.4</v>
      </c>
      <c r="P114" s="26">
        <f t="shared" si="19"/>
        <v>21.3</v>
      </c>
      <c r="Q114" s="26">
        <f t="shared" si="19"/>
        <v>22.6</v>
      </c>
      <c r="R114" s="26">
        <f t="shared" si="19"/>
        <v>24</v>
      </c>
      <c r="S114" s="26">
        <f t="shared" si="19"/>
        <v>25.4</v>
      </c>
      <c r="T114" s="32"/>
    </row>
    <row r="115" spans="1:20" ht="161.25" customHeight="1">
      <c r="A115" s="70" t="s">
        <v>145</v>
      </c>
      <c r="B115" s="81" t="s">
        <v>229</v>
      </c>
      <c r="C115" s="70" t="s">
        <v>228</v>
      </c>
      <c r="D115" s="74" t="s">
        <v>230</v>
      </c>
      <c r="E115" s="9" t="s">
        <v>30</v>
      </c>
      <c r="F115" s="9" t="s">
        <v>246</v>
      </c>
      <c r="G115" s="9" t="s">
        <v>47</v>
      </c>
      <c r="H115" s="9"/>
      <c r="I115" s="9"/>
      <c r="J115" s="9"/>
      <c r="K115" s="20" t="s">
        <v>197</v>
      </c>
      <c r="L115" s="9" t="s">
        <v>35</v>
      </c>
      <c r="M115" s="9" t="s">
        <v>196</v>
      </c>
      <c r="N115" s="65">
        <v>750.7</v>
      </c>
      <c r="O115" s="62">
        <v>598.4</v>
      </c>
      <c r="P115" s="62">
        <v>21.3</v>
      </c>
      <c r="Q115" s="62">
        <f>ROUND(P115*106.3%,1)</f>
        <v>22.6</v>
      </c>
      <c r="R115" s="62">
        <f>ROUND(Q115*106.2%,1)</f>
        <v>24</v>
      </c>
      <c r="S115" s="62">
        <f>ROUND(R115*106%,1)</f>
        <v>25.4</v>
      </c>
      <c r="T115" s="87"/>
    </row>
    <row r="116" spans="1:20" ht="195.75" customHeight="1">
      <c r="A116" s="71"/>
      <c r="B116" s="82"/>
      <c r="C116" s="71"/>
      <c r="D116" s="75"/>
      <c r="E116" s="9" t="s">
        <v>261</v>
      </c>
      <c r="F116" s="9" t="s">
        <v>247</v>
      </c>
      <c r="G116" s="9" t="s">
        <v>262</v>
      </c>
      <c r="H116" s="9"/>
      <c r="I116" s="9"/>
      <c r="J116" s="9"/>
      <c r="K116" s="20" t="s">
        <v>248</v>
      </c>
      <c r="L116" s="9" t="s">
        <v>35</v>
      </c>
      <c r="M116" s="9" t="s">
        <v>249</v>
      </c>
      <c r="N116" s="66"/>
      <c r="O116" s="64"/>
      <c r="P116" s="64"/>
      <c r="Q116" s="64"/>
      <c r="R116" s="64"/>
      <c r="S116" s="64"/>
      <c r="T116" s="88"/>
    </row>
    <row r="117" spans="1:20" ht="148.5" customHeight="1">
      <c r="A117" s="71"/>
      <c r="B117" s="82"/>
      <c r="C117" s="71"/>
      <c r="D117" s="75"/>
      <c r="E117" s="9"/>
      <c r="F117" s="9"/>
      <c r="G117" s="9"/>
      <c r="H117" s="9"/>
      <c r="I117" s="9"/>
      <c r="J117" s="9"/>
      <c r="K117" s="20" t="s">
        <v>297</v>
      </c>
      <c r="L117" s="9" t="s">
        <v>35</v>
      </c>
      <c r="M117" s="9" t="s">
        <v>298</v>
      </c>
      <c r="N117" s="66"/>
      <c r="O117" s="64"/>
      <c r="P117" s="64"/>
      <c r="Q117" s="64"/>
      <c r="R117" s="64"/>
      <c r="S117" s="64"/>
      <c r="T117" s="88"/>
    </row>
    <row r="118" spans="1:20" ht="174" customHeight="1">
      <c r="A118" s="80"/>
      <c r="B118" s="83"/>
      <c r="C118" s="80"/>
      <c r="D118" s="84"/>
      <c r="E118" s="9"/>
      <c r="F118" s="9"/>
      <c r="G118" s="9"/>
      <c r="H118" s="9"/>
      <c r="I118" s="9"/>
      <c r="J118" s="9"/>
      <c r="K118" s="9" t="s">
        <v>39</v>
      </c>
      <c r="L118" s="9" t="s">
        <v>35</v>
      </c>
      <c r="M118" s="9" t="s">
        <v>40</v>
      </c>
      <c r="N118" s="105"/>
      <c r="O118" s="106"/>
      <c r="P118" s="106"/>
      <c r="Q118" s="106"/>
      <c r="R118" s="106"/>
      <c r="S118" s="106"/>
      <c r="T118" s="107"/>
    </row>
    <row r="119" spans="1:20">
      <c r="A119" s="1" t="s">
        <v>147</v>
      </c>
      <c r="B119" s="2" t="s">
        <v>21</v>
      </c>
      <c r="C119" s="3" t="s">
        <v>148</v>
      </c>
      <c r="D119" s="3" t="s">
        <v>21</v>
      </c>
      <c r="E119" s="2" t="s">
        <v>21</v>
      </c>
      <c r="F119" s="2" t="s">
        <v>21</v>
      </c>
      <c r="G119" s="2" t="s">
        <v>21</v>
      </c>
      <c r="H119" s="8" t="s">
        <v>21</v>
      </c>
      <c r="I119" s="8" t="s">
        <v>21</v>
      </c>
      <c r="J119" s="8" t="s">
        <v>21</v>
      </c>
      <c r="K119" s="8" t="s">
        <v>21</v>
      </c>
      <c r="L119" s="8" t="s">
        <v>21</v>
      </c>
      <c r="M119" s="8" t="s">
        <v>21</v>
      </c>
      <c r="N119" s="49">
        <f t="shared" ref="N119:S119" si="20">N120+N128+N136+N148+N156+N164+N144</f>
        <v>885.9</v>
      </c>
      <c r="O119" s="26">
        <f t="shared" si="20"/>
        <v>885.9</v>
      </c>
      <c r="P119" s="26">
        <f t="shared" si="20"/>
        <v>993.1</v>
      </c>
      <c r="Q119" s="26">
        <f t="shared" si="20"/>
        <v>1055.7</v>
      </c>
      <c r="R119" s="26">
        <f t="shared" si="20"/>
        <v>1122.0999999999999</v>
      </c>
      <c r="S119" s="26">
        <f t="shared" si="20"/>
        <v>1189.5</v>
      </c>
      <c r="T119" s="4" t="s">
        <v>21</v>
      </c>
    </row>
    <row r="120" spans="1:20" ht="42">
      <c r="A120" s="1" t="s">
        <v>149</v>
      </c>
      <c r="B120" s="2" t="s">
        <v>150</v>
      </c>
      <c r="C120" s="3" t="s">
        <v>151</v>
      </c>
      <c r="D120" s="3" t="s">
        <v>21</v>
      </c>
      <c r="E120" s="2" t="s">
        <v>21</v>
      </c>
      <c r="F120" s="2" t="s">
        <v>21</v>
      </c>
      <c r="G120" s="2" t="s">
        <v>21</v>
      </c>
      <c r="H120" s="8" t="s">
        <v>21</v>
      </c>
      <c r="I120" s="8" t="s">
        <v>21</v>
      </c>
      <c r="J120" s="8" t="s">
        <v>21</v>
      </c>
      <c r="K120" s="8" t="s">
        <v>21</v>
      </c>
      <c r="L120" s="8" t="s">
        <v>21</v>
      </c>
      <c r="M120" s="8" t="s">
        <v>21</v>
      </c>
      <c r="N120" s="49">
        <f>SUM(N121)</f>
        <v>404.6</v>
      </c>
      <c r="O120" s="26">
        <f t="shared" ref="O120:S120" si="21">SUM(O121)</f>
        <v>404.6</v>
      </c>
      <c r="P120" s="26">
        <f t="shared" si="21"/>
        <v>431.8</v>
      </c>
      <c r="Q120" s="26">
        <f t="shared" si="21"/>
        <v>459</v>
      </c>
      <c r="R120" s="26">
        <f t="shared" si="21"/>
        <v>487.9</v>
      </c>
      <c r="S120" s="26">
        <f t="shared" si="21"/>
        <v>517.20000000000005</v>
      </c>
      <c r="T120" s="4" t="s">
        <v>21</v>
      </c>
    </row>
    <row r="121" spans="1:20" ht="145.5" customHeight="1">
      <c r="A121" s="70" t="s">
        <v>152</v>
      </c>
      <c r="B121" s="85" t="s">
        <v>150</v>
      </c>
      <c r="C121" s="70" t="s">
        <v>151</v>
      </c>
      <c r="D121" s="74" t="s">
        <v>209</v>
      </c>
      <c r="E121" s="9" t="s">
        <v>30</v>
      </c>
      <c r="F121" s="9" t="s">
        <v>153</v>
      </c>
      <c r="G121" s="9" t="s">
        <v>32</v>
      </c>
      <c r="H121" s="9" t="s">
        <v>21</v>
      </c>
      <c r="I121" s="9" t="s">
        <v>21</v>
      </c>
      <c r="J121" s="9" t="s">
        <v>21</v>
      </c>
      <c r="K121" s="9" t="s">
        <v>39</v>
      </c>
      <c r="L121" s="9" t="s">
        <v>35</v>
      </c>
      <c r="M121" s="9" t="s">
        <v>40</v>
      </c>
      <c r="N121" s="65">
        <v>404.6</v>
      </c>
      <c r="O121" s="62">
        <v>404.6</v>
      </c>
      <c r="P121" s="62">
        <v>431.8</v>
      </c>
      <c r="Q121" s="62">
        <f>ROUND(P121*106.3%,1)</f>
        <v>459</v>
      </c>
      <c r="R121" s="62">
        <f>ROUND(Q121*106.3%,1)</f>
        <v>487.9</v>
      </c>
      <c r="S121" s="62">
        <f>ROUND(R121*106%,1)</f>
        <v>517.20000000000005</v>
      </c>
      <c r="T121" s="87" t="s">
        <v>21</v>
      </c>
    </row>
    <row r="122" spans="1:20" ht="175.5" customHeight="1">
      <c r="A122" s="71"/>
      <c r="B122" s="86"/>
      <c r="C122" s="71"/>
      <c r="D122" s="75"/>
      <c r="E122" s="9" t="s">
        <v>21</v>
      </c>
      <c r="F122" s="9" t="s">
        <v>21</v>
      </c>
      <c r="G122" s="9" t="s">
        <v>21</v>
      </c>
      <c r="H122" s="9" t="s">
        <v>21</v>
      </c>
      <c r="I122" s="9" t="s">
        <v>21</v>
      </c>
      <c r="J122" s="9" t="s">
        <v>21</v>
      </c>
      <c r="K122" s="9" t="s">
        <v>194</v>
      </c>
      <c r="L122" s="9" t="s">
        <v>35</v>
      </c>
      <c r="M122" s="9" t="s">
        <v>250</v>
      </c>
      <c r="N122" s="66"/>
      <c r="O122" s="64"/>
      <c r="P122" s="64"/>
      <c r="Q122" s="63"/>
      <c r="R122" s="64"/>
      <c r="S122" s="64"/>
      <c r="T122" s="88"/>
    </row>
    <row r="123" spans="1:20" ht="172.5" customHeight="1">
      <c r="A123" s="71"/>
      <c r="B123" s="86"/>
      <c r="C123" s="71"/>
      <c r="D123" s="75"/>
      <c r="E123" s="9" t="s">
        <v>21</v>
      </c>
      <c r="F123" s="9" t="s">
        <v>21</v>
      </c>
      <c r="G123" s="9" t="s">
        <v>21</v>
      </c>
      <c r="H123" s="9" t="s">
        <v>21</v>
      </c>
      <c r="I123" s="9" t="s">
        <v>21</v>
      </c>
      <c r="J123" s="9" t="s">
        <v>21</v>
      </c>
      <c r="K123" s="9" t="s">
        <v>252</v>
      </c>
      <c r="L123" s="9" t="s">
        <v>253</v>
      </c>
      <c r="M123" s="9" t="s">
        <v>251</v>
      </c>
      <c r="N123" s="66"/>
      <c r="O123" s="64"/>
      <c r="P123" s="64"/>
      <c r="Q123" s="63"/>
      <c r="R123" s="64"/>
      <c r="S123" s="64"/>
      <c r="T123" s="88"/>
    </row>
    <row r="124" spans="1:20" ht="161.25" customHeight="1">
      <c r="A124" s="71"/>
      <c r="B124" s="86"/>
      <c r="C124" s="71"/>
      <c r="D124" s="75"/>
      <c r="E124" s="9" t="s">
        <v>21</v>
      </c>
      <c r="F124" s="9" t="s">
        <v>21</v>
      </c>
      <c r="G124" s="9" t="s">
        <v>21</v>
      </c>
      <c r="H124" s="9" t="s">
        <v>21</v>
      </c>
      <c r="I124" s="9" t="s">
        <v>21</v>
      </c>
      <c r="J124" s="9" t="s">
        <v>21</v>
      </c>
      <c r="K124" s="20" t="s">
        <v>197</v>
      </c>
      <c r="L124" s="9" t="s">
        <v>35</v>
      </c>
      <c r="M124" s="9" t="s">
        <v>196</v>
      </c>
      <c r="N124" s="66"/>
      <c r="O124" s="64"/>
      <c r="P124" s="64"/>
      <c r="Q124" s="63"/>
      <c r="R124" s="64"/>
      <c r="S124" s="64"/>
      <c r="T124" s="88"/>
    </row>
    <row r="125" spans="1:20" ht="111" customHeight="1">
      <c r="A125" s="71"/>
      <c r="B125" s="86"/>
      <c r="C125" s="71"/>
      <c r="D125" s="75"/>
      <c r="E125" s="9"/>
      <c r="F125" s="9"/>
      <c r="G125" s="9"/>
      <c r="H125" s="9"/>
      <c r="I125" s="9"/>
      <c r="J125" s="9"/>
      <c r="K125" s="9" t="s">
        <v>198</v>
      </c>
      <c r="L125" s="9" t="s">
        <v>35</v>
      </c>
      <c r="M125" s="9" t="s">
        <v>200</v>
      </c>
      <c r="N125" s="66"/>
      <c r="O125" s="64"/>
      <c r="P125" s="64"/>
      <c r="Q125" s="63"/>
      <c r="R125" s="64"/>
      <c r="S125" s="64"/>
      <c r="T125" s="88"/>
    </row>
    <row r="126" spans="1:20" ht="147" customHeight="1">
      <c r="A126" s="71"/>
      <c r="B126" s="86"/>
      <c r="C126" s="71"/>
      <c r="D126" s="75"/>
      <c r="E126" s="9" t="s">
        <v>21</v>
      </c>
      <c r="F126" s="9" t="s">
        <v>21</v>
      </c>
      <c r="G126" s="9" t="s">
        <v>21</v>
      </c>
      <c r="H126" s="9" t="s">
        <v>21</v>
      </c>
      <c r="I126" s="9" t="s">
        <v>21</v>
      </c>
      <c r="J126" s="9" t="s">
        <v>21</v>
      </c>
      <c r="K126" s="20" t="s">
        <v>297</v>
      </c>
      <c r="L126" s="9" t="s">
        <v>35</v>
      </c>
      <c r="M126" s="9" t="s">
        <v>298</v>
      </c>
      <c r="N126" s="66"/>
      <c r="O126" s="64"/>
      <c r="P126" s="64"/>
      <c r="Q126" s="63"/>
      <c r="R126" s="64"/>
      <c r="S126" s="64"/>
      <c r="T126" s="88"/>
    </row>
    <row r="127" spans="1:20" ht="120" customHeight="1">
      <c r="A127" s="72"/>
      <c r="B127" s="78"/>
      <c r="C127" s="72"/>
      <c r="D127" s="72"/>
      <c r="E127" s="9"/>
      <c r="F127" s="9"/>
      <c r="G127" s="9"/>
      <c r="H127" s="9"/>
      <c r="I127" s="9"/>
      <c r="J127" s="9"/>
      <c r="K127" s="9" t="s">
        <v>309</v>
      </c>
      <c r="L127" s="9" t="s">
        <v>35</v>
      </c>
      <c r="M127" s="9" t="s">
        <v>298</v>
      </c>
      <c r="N127" s="63"/>
      <c r="O127" s="63"/>
      <c r="P127" s="63"/>
      <c r="Q127" s="63"/>
      <c r="R127" s="63"/>
      <c r="S127" s="63"/>
      <c r="T127" s="25"/>
    </row>
    <row r="128" spans="1:20" ht="63">
      <c r="A128" s="1" t="s">
        <v>154</v>
      </c>
      <c r="B128" s="2" t="s">
        <v>155</v>
      </c>
      <c r="C128" s="3" t="s">
        <v>310</v>
      </c>
      <c r="D128" s="3" t="s">
        <v>21</v>
      </c>
      <c r="E128" s="2" t="s">
        <v>21</v>
      </c>
      <c r="F128" s="2" t="s">
        <v>21</v>
      </c>
      <c r="G128" s="2" t="s">
        <v>21</v>
      </c>
      <c r="H128" s="8" t="s">
        <v>21</v>
      </c>
      <c r="I128" s="8" t="s">
        <v>21</v>
      </c>
      <c r="J128" s="8" t="s">
        <v>21</v>
      </c>
      <c r="K128" s="8" t="s">
        <v>21</v>
      </c>
      <c r="L128" s="8" t="s">
        <v>21</v>
      </c>
      <c r="M128" s="8" t="s">
        <v>21</v>
      </c>
      <c r="N128" s="49">
        <f>SUM(N129)</f>
        <v>67.599999999999994</v>
      </c>
      <c r="O128" s="26">
        <f t="shared" ref="O128:S128" si="22">SUM(O129)</f>
        <v>67.599999999999994</v>
      </c>
      <c r="P128" s="26">
        <f t="shared" si="22"/>
        <v>72.099999999999994</v>
      </c>
      <c r="Q128" s="26">
        <f t="shared" si="22"/>
        <v>76.599999999999994</v>
      </c>
      <c r="R128" s="26">
        <f t="shared" si="22"/>
        <v>81.400000000000006</v>
      </c>
      <c r="S128" s="26">
        <f t="shared" si="22"/>
        <v>86.3</v>
      </c>
      <c r="T128" s="4" t="s">
        <v>21</v>
      </c>
    </row>
    <row r="129" spans="1:20" ht="145.5" customHeight="1">
      <c r="A129" s="70" t="s">
        <v>156</v>
      </c>
      <c r="B129" s="85" t="s">
        <v>155</v>
      </c>
      <c r="C129" s="70" t="s">
        <v>310</v>
      </c>
      <c r="D129" s="74" t="s">
        <v>204</v>
      </c>
      <c r="E129" s="9" t="s">
        <v>30</v>
      </c>
      <c r="F129" s="9" t="s">
        <v>157</v>
      </c>
      <c r="G129" s="9" t="s">
        <v>47</v>
      </c>
      <c r="H129" s="9" t="s">
        <v>21</v>
      </c>
      <c r="I129" s="9" t="s">
        <v>21</v>
      </c>
      <c r="J129" s="9" t="s">
        <v>21</v>
      </c>
      <c r="K129" s="9" t="s">
        <v>39</v>
      </c>
      <c r="L129" s="9" t="s">
        <v>35</v>
      </c>
      <c r="M129" s="9" t="s">
        <v>40</v>
      </c>
      <c r="N129" s="65">
        <v>67.599999999999994</v>
      </c>
      <c r="O129" s="62">
        <v>67.599999999999994</v>
      </c>
      <c r="P129" s="62">
        <v>72.099999999999994</v>
      </c>
      <c r="Q129" s="62">
        <f>ROUND(P129*106.3%,1)</f>
        <v>76.599999999999994</v>
      </c>
      <c r="R129" s="62">
        <f>ROUND(Q129*106.3%,1)</f>
        <v>81.400000000000006</v>
      </c>
      <c r="S129" s="62">
        <f>ROUND(R129*106%,1)</f>
        <v>86.3</v>
      </c>
      <c r="T129" s="87" t="s">
        <v>21</v>
      </c>
    </row>
    <row r="130" spans="1:20" ht="140.25" customHeight="1">
      <c r="A130" s="71"/>
      <c r="B130" s="86"/>
      <c r="C130" s="71"/>
      <c r="D130" s="75"/>
      <c r="E130" s="9" t="s">
        <v>21</v>
      </c>
      <c r="F130" s="9" t="s">
        <v>21</v>
      </c>
      <c r="G130" s="9" t="s">
        <v>21</v>
      </c>
      <c r="H130" s="9" t="s">
        <v>21</v>
      </c>
      <c r="I130" s="9" t="s">
        <v>21</v>
      </c>
      <c r="J130" s="9" t="s">
        <v>21</v>
      </c>
      <c r="K130" s="20" t="s">
        <v>197</v>
      </c>
      <c r="L130" s="9" t="s">
        <v>35</v>
      </c>
      <c r="M130" s="9" t="s">
        <v>196</v>
      </c>
      <c r="N130" s="66"/>
      <c r="O130" s="64"/>
      <c r="P130" s="64"/>
      <c r="Q130" s="63"/>
      <c r="R130" s="64"/>
      <c r="S130" s="64"/>
      <c r="T130" s="88"/>
    </row>
    <row r="131" spans="1:20" ht="143.25" customHeight="1">
      <c r="A131" s="71"/>
      <c r="B131" s="86"/>
      <c r="C131" s="71"/>
      <c r="D131" s="75"/>
      <c r="E131" s="9" t="s">
        <v>21</v>
      </c>
      <c r="F131" s="9" t="s">
        <v>21</v>
      </c>
      <c r="G131" s="9" t="s">
        <v>21</v>
      </c>
      <c r="H131" s="9" t="s">
        <v>21</v>
      </c>
      <c r="I131" s="9" t="s">
        <v>21</v>
      </c>
      <c r="J131" s="9" t="s">
        <v>21</v>
      </c>
      <c r="K131" s="9" t="s">
        <v>199</v>
      </c>
      <c r="L131" s="9" t="s">
        <v>35</v>
      </c>
      <c r="M131" s="9" t="s">
        <v>200</v>
      </c>
      <c r="N131" s="66"/>
      <c r="O131" s="64"/>
      <c r="P131" s="64"/>
      <c r="Q131" s="63"/>
      <c r="R131" s="64"/>
      <c r="S131" s="64"/>
      <c r="T131" s="88"/>
    </row>
    <row r="132" spans="1:20" ht="105" customHeight="1">
      <c r="A132" s="71"/>
      <c r="B132" s="86"/>
      <c r="C132" s="71"/>
      <c r="D132" s="75"/>
      <c r="E132" s="9" t="s">
        <v>21</v>
      </c>
      <c r="F132" s="9" t="s">
        <v>21</v>
      </c>
      <c r="G132" s="9" t="s">
        <v>21</v>
      </c>
      <c r="H132" s="9" t="s">
        <v>21</v>
      </c>
      <c r="I132" s="9" t="s">
        <v>21</v>
      </c>
      <c r="J132" s="9" t="s">
        <v>21</v>
      </c>
      <c r="K132" s="9" t="s">
        <v>194</v>
      </c>
      <c r="L132" s="9" t="s">
        <v>35</v>
      </c>
      <c r="M132" s="9" t="s">
        <v>250</v>
      </c>
      <c r="N132" s="66"/>
      <c r="O132" s="64"/>
      <c r="P132" s="64"/>
      <c r="Q132" s="63"/>
      <c r="R132" s="64"/>
      <c r="S132" s="64"/>
      <c r="T132" s="88"/>
    </row>
    <row r="133" spans="1:20" ht="159" customHeight="1">
      <c r="A133" s="71"/>
      <c r="B133" s="86"/>
      <c r="C133" s="71"/>
      <c r="D133" s="75"/>
      <c r="E133" s="9" t="s">
        <v>21</v>
      </c>
      <c r="F133" s="9" t="s">
        <v>21</v>
      </c>
      <c r="G133" s="9" t="s">
        <v>21</v>
      </c>
      <c r="H133" s="9" t="s">
        <v>21</v>
      </c>
      <c r="I133" s="9" t="s">
        <v>21</v>
      </c>
      <c r="J133" s="9" t="s">
        <v>21</v>
      </c>
      <c r="K133" s="9" t="s">
        <v>252</v>
      </c>
      <c r="L133" s="9" t="s">
        <v>253</v>
      </c>
      <c r="M133" s="9" t="s">
        <v>251</v>
      </c>
      <c r="N133" s="66"/>
      <c r="O133" s="64"/>
      <c r="P133" s="64"/>
      <c r="Q133" s="63"/>
      <c r="R133" s="64"/>
      <c r="S133" s="64"/>
      <c r="T133" s="88"/>
    </row>
    <row r="134" spans="1:20" ht="153.75" customHeight="1">
      <c r="A134" s="72"/>
      <c r="B134" s="78"/>
      <c r="C134" s="72"/>
      <c r="D134" s="72"/>
      <c r="E134" s="9"/>
      <c r="F134" s="9"/>
      <c r="G134" s="9"/>
      <c r="H134" s="9"/>
      <c r="I134" s="9"/>
      <c r="J134" s="9"/>
      <c r="K134" s="20" t="s">
        <v>297</v>
      </c>
      <c r="L134" s="9" t="s">
        <v>35</v>
      </c>
      <c r="M134" s="9" t="s">
        <v>298</v>
      </c>
      <c r="N134" s="63"/>
      <c r="O134" s="63"/>
      <c r="P134" s="63"/>
      <c r="Q134" s="63"/>
      <c r="R134" s="63"/>
      <c r="S134" s="63"/>
      <c r="T134" s="44"/>
    </row>
    <row r="135" spans="1:20" ht="77.25" customHeight="1">
      <c r="A135" s="73"/>
      <c r="B135" s="79"/>
      <c r="C135" s="73"/>
      <c r="D135" s="73"/>
      <c r="E135" s="9"/>
      <c r="F135" s="9"/>
      <c r="G135" s="9"/>
      <c r="H135" s="9"/>
      <c r="I135" s="9"/>
      <c r="J135" s="9"/>
      <c r="K135" s="9" t="s">
        <v>317</v>
      </c>
      <c r="L135" s="9" t="s">
        <v>35</v>
      </c>
      <c r="M135" s="9" t="s">
        <v>298</v>
      </c>
      <c r="N135" s="63"/>
      <c r="O135" s="63"/>
      <c r="P135" s="63"/>
      <c r="Q135" s="63"/>
      <c r="R135" s="63"/>
      <c r="S135" s="63"/>
      <c r="T135" s="44"/>
    </row>
    <row r="136" spans="1:20" ht="56.25" customHeight="1">
      <c r="A136" s="1" t="s">
        <v>158</v>
      </c>
      <c r="B136" s="2" t="s">
        <v>159</v>
      </c>
      <c r="C136" s="3" t="s">
        <v>311</v>
      </c>
      <c r="D136" s="3" t="s">
        <v>21</v>
      </c>
      <c r="E136" s="2" t="s">
        <v>21</v>
      </c>
      <c r="F136" s="2" t="s">
        <v>21</v>
      </c>
      <c r="G136" s="2" t="s">
        <v>21</v>
      </c>
      <c r="H136" s="8" t="s">
        <v>21</v>
      </c>
      <c r="I136" s="8" t="s">
        <v>21</v>
      </c>
      <c r="J136" s="8" t="s">
        <v>21</v>
      </c>
      <c r="K136" s="8" t="s">
        <v>21</v>
      </c>
      <c r="L136" s="8" t="s">
        <v>21</v>
      </c>
      <c r="M136" s="8" t="s">
        <v>21</v>
      </c>
      <c r="N136" s="49">
        <f>SUM(N137)</f>
        <v>236.4</v>
      </c>
      <c r="O136" s="26">
        <f t="shared" ref="O136:S136" si="23">SUM(O137)</f>
        <v>236.4</v>
      </c>
      <c r="P136" s="26">
        <f t="shared" si="23"/>
        <v>252.3</v>
      </c>
      <c r="Q136" s="26">
        <f t="shared" si="23"/>
        <v>268.2</v>
      </c>
      <c r="R136" s="26">
        <f t="shared" si="23"/>
        <v>285.10000000000002</v>
      </c>
      <c r="S136" s="26">
        <f t="shared" si="23"/>
        <v>302.2</v>
      </c>
      <c r="T136" s="4" t="s">
        <v>21</v>
      </c>
    </row>
    <row r="137" spans="1:20" ht="146.25" customHeight="1">
      <c r="A137" s="70" t="s">
        <v>160</v>
      </c>
      <c r="B137" s="85" t="s">
        <v>159</v>
      </c>
      <c r="C137" s="70" t="s">
        <v>311</v>
      </c>
      <c r="D137" s="74" t="s">
        <v>204</v>
      </c>
      <c r="E137" s="9" t="s">
        <v>30</v>
      </c>
      <c r="F137" s="9" t="s">
        <v>157</v>
      </c>
      <c r="G137" s="9" t="s">
        <v>47</v>
      </c>
      <c r="H137" s="9" t="s">
        <v>21</v>
      </c>
      <c r="I137" s="9" t="s">
        <v>21</v>
      </c>
      <c r="J137" s="9" t="s">
        <v>21</v>
      </c>
      <c r="K137" s="9" t="s">
        <v>39</v>
      </c>
      <c r="L137" s="9" t="s">
        <v>35</v>
      </c>
      <c r="M137" s="9" t="s">
        <v>40</v>
      </c>
      <c r="N137" s="65">
        <v>236.4</v>
      </c>
      <c r="O137" s="62">
        <v>236.4</v>
      </c>
      <c r="P137" s="62">
        <v>252.3</v>
      </c>
      <c r="Q137" s="62">
        <f>ROUND(P137*106.3%,1)</f>
        <v>268.2</v>
      </c>
      <c r="R137" s="62">
        <f>ROUND(Q137*106.3%,1)</f>
        <v>285.10000000000002</v>
      </c>
      <c r="S137" s="62">
        <f>ROUND(R137*106%,1)</f>
        <v>302.2</v>
      </c>
      <c r="T137" s="87" t="s">
        <v>21</v>
      </c>
    </row>
    <row r="138" spans="1:20" ht="147" customHeight="1">
      <c r="A138" s="71"/>
      <c r="B138" s="86"/>
      <c r="C138" s="71"/>
      <c r="D138" s="75"/>
      <c r="E138" s="9" t="s">
        <v>21</v>
      </c>
      <c r="F138" s="9" t="s">
        <v>21</v>
      </c>
      <c r="G138" s="9" t="s">
        <v>21</v>
      </c>
      <c r="H138" s="9" t="s">
        <v>21</v>
      </c>
      <c r="I138" s="9" t="s">
        <v>21</v>
      </c>
      <c r="J138" s="9" t="s">
        <v>21</v>
      </c>
      <c r="K138" s="20" t="s">
        <v>197</v>
      </c>
      <c r="L138" s="9" t="s">
        <v>35</v>
      </c>
      <c r="M138" s="9" t="s">
        <v>196</v>
      </c>
      <c r="N138" s="66"/>
      <c r="O138" s="64"/>
      <c r="P138" s="64"/>
      <c r="Q138" s="63"/>
      <c r="R138" s="64"/>
      <c r="S138" s="64"/>
      <c r="T138" s="88"/>
    </row>
    <row r="139" spans="1:20" ht="127.5" customHeight="1">
      <c r="A139" s="71"/>
      <c r="B139" s="86"/>
      <c r="C139" s="71"/>
      <c r="D139" s="75"/>
      <c r="E139" s="9" t="s">
        <v>21</v>
      </c>
      <c r="F139" s="9" t="s">
        <v>21</v>
      </c>
      <c r="G139" s="9" t="s">
        <v>21</v>
      </c>
      <c r="H139" s="9" t="s">
        <v>21</v>
      </c>
      <c r="I139" s="9" t="s">
        <v>21</v>
      </c>
      <c r="J139" s="9" t="s">
        <v>21</v>
      </c>
      <c r="K139" s="9" t="s">
        <v>203</v>
      </c>
      <c r="L139" s="9" t="s">
        <v>35</v>
      </c>
      <c r="M139" s="9" t="s">
        <v>200</v>
      </c>
      <c r="N139" s="66"/>
      <c r="O139" s="64"/>
      <c r="P139" s="64"/>
      <c r="Q139" s="63"/>
      <c r="R139" s="64"/>
      <c r="S139" s="64"/>
      <c r="T139" s="88"/>
    </row>
    <row r="140" spans="1:20" ht="169.5" customHeight="1">
      <c r="A140" s="71"/>
      <c r="B140" s="86"/>
      <c r="C140" s="71"/>
      <c r="D140" s="75"/>
      <c r="E140" s="9" t="s">
        <v>21</v>
      </c>
      <c r="F140" s="9" t="s">
        <v>21</v>
      </c>
      <c r="G140" s="9" t="s">
        <v>21</v>
      </c>
      <c r="H140" s="9" t="s">
        <v>21</v>
      </c>
      <c r="I140" s="9" t="s">
        <v>21</v>
      </c>
      <c r="J140" s="9" t="s">
        <v>21</v>
      </c>
      <c r="K140" s="9" t="s">
        <v>194</v>
      </c>
      <c r="L140" s="9" t="s">
        <v>35</v>
      </c>
      <c r="M140" s="9" t="s">
        <v>250</v>
      </c>
      <c r="N140" s="66"/>
      <c r="O140" s="64"/>
      <c r="P140" s="64"/>
      <c r="Q140" s="63"/>
      <c r="R140" s="64"/>
      <c r="S140" s="64"/>
      <c r="T140" s="88"/>
    </row>
    <row r="141" spans="1:20" ht="166.5" customHeight="1">
      <c r="A141" s="71"/>
      <c r="B141" s="86"/>
      <c r="C141" s="71"/>
      <c r="D141" s="75"/>
      <c r="E141" s="9" t="s">
        <v>21</v>
      </c>
      <c r="F141" s="9" t="s">
        <v>21</v>
      </c>
      <c r="G141" s="9" t="s">
        <v>21</v>
      </c>
      <c r="H141" s="9" t="s">
        <v>21</v>
      </c>
      <c r="I141" s="9" t="s">
        <v>21</v>
      </c>
      <c r="J141" s="9" t="s">
        <v>21</v>
      </c>
      <c r="K141" s="9" t="s">
        <v>252</v>
      </c>
      <c r="L141" s="9" t="s">
        <v>253</v>
      </c>
      <c r="M141" s="9" t="s">
        <v>251</v>
      </c>
      <c r="N141" s="66"/>
      <c r="O141" s="64"/>
      <c r="P141" s="64"/>
      <c r="Q141" s="63"/>
      <c r="R141" s="64"/>
      <c r="S141" s="64"/>
      <c r="T141" s="88"/>
    </row>
    <row r="142" spans="1:20" ht="144" customHeight="1">
      <c r="A142" s="72"/>
      <c r="B142" s="78"/>
      <c r="C142" s="72"/>
      <c r="D142" s="72"/>
      <c r="E142" s="9"/>
      <c r="F142" s="9"/>
      <c r="G142" s="9"/>
      <c r="H142" s="9"/>
      <c r="I142" s="9"/>
      <c r="J142" s="9"/>
      <c r="K142" s="20" t="s">
        <v>297</v>
      </c>
      <c r="L142" s="9" t="s">
        <v>35</v>
      </c>
      <c r="M142" s="9" t="s">
        <v>298</v>
      </c>
      <c r="N142" s="63"/>
      <c r="O142" s="63"/>
      <c r="P142" s="63"/>
      <c r="Q142" s="63"/>
      <c r="R142" s="63"/>
      <c r="S142" s="63"/>
      <c r="T142" s="44"/>
    </row>
    <row r="143" spans="1:20" ht="61.5" customHeight="1">
      <c r="A143" s="73"/>
      <c r="B143" s="79"/>
      <c r="C143" s="73"/>
      <c r="D143" s="73"/>
      <c r="E143" s="9"/>
      <c r="F143" s="9"/>
      <c r="G143" s="9"/>
      <c r="H143" s="9"/>
      <c r="I143" s="9"/>
      <c r="J143" s="9"/>
      <c r="K143" s="9" t="s">
        <v>318</v>
      </c>
      <c r="L143" s="9" t="s">
        <v>35</v>
      </c>
      <c r="M143" s="9" t="s">
        <v>298</v>
      </c>
      <c r="N143" s="63"/>
      <c r="O143" s="63"/>
      <c r="P143" s="63"/>
      <c r="Q143" s="63"/>
      <c r="R143" s="63"/>
      <c r="S143" s="63"/>
      <c r="T143" s="44"/>
    </row>
    <row r="144" spans="1:20" ht="69" customHeight="1">
      <c r="A144" s="46"/>
      <c r="B144" s="33" t="s">
        <v>133</v>
      </c>
      <c r="C144" s="1" t="s">
        <v>313</v>
      </c>
      <c r="D144" s="31"/>
      <c r="E144" s="9"/>
      <c r="F144" s="9"/>
      <c r="G144" s="9"/>
      <c r="H144" s="9"/>
      <c r="I144" s="9"/>
      <c r="J144" s="9"/>
      <c r="K144" s="9"/>
      <c r="L144" s="9"/>
      <c r="M144" s="9"/>
      <c r="N144" s="49">
        <f>SUM(N145)</f>
        <v>0</v>
      </c>
      <c r="O144" s="26">
        <f t="shared" ref="O144:S144" si="24">SUM(O145)</f>
        <v>0</v>
      </c>
      <c r="P144" s="26">
        <f t="shared" si="24"/>
        <v>19.899999999999999</v>
      </c>
      <c r="Q144" s="26">
        <f t="shared" si="24"/>
        <v>21.2</v>
      </c>
      <c r="R144" s="26">
        <f t="shared" si="24"/>
        <v>22.5</v>
      </c>
      <c r="S144" s="26">
        <f t="shared" si="24"/>
        <v>23.9</v>
      </c>
      <c r="T144" s="32"/>
    </row>
    <row r="145" spans="1:20" ht="174" customHeight="1">
      <c r="A145" s="70"/>
      <c r="B145" s="85" t="s">
        <v>133</v>
      </c>
      <c r="C145" s="70" t="s">
        <v>313</v>
      </c>
      <c r="D145" s="74" t="s">
        <v>56</v>
      </c>
      <c r="E145" s="9" t="s">
        <v>30</v>
      </c>
      <c r="F145" s="9" t="s">
        <v>157</v>
      </c>
      <c r="G145" s="9" t="s">
        <v>47</v>
      </c>
      <c r="H145" s="9"/>
      <c r="I145" s="9"/>
      <c r="J145" s="9"/>
      <c r="K145" s="9" t="s">
        <v>252</v>
      </c>
      <c r="L145" s="9" t="s">
        <v>253</v>
      </c>
      <c r="M145" s="9" t="s">
        <v>251</v>
      </c>
      <c r="N145" s="65"/>
      <c r="O145" s="62"/>
      <c r="P145" s="62">
        <v>19.899999999999999</v>
      </c>
      <c r="Q145" s="62">
        <f>ROUND(P145*106.3%,1)</f>
        <v>21.2</v>
      </c>
      <c r="R145" s="62">
        <f>ROUND(Q145*106.3%,1)</f>
        <v>22.5</v>
      </c>
      <c r="S145" s="62">
        <f>ROUND(R145*106%,1)</f>
        <v>23.9</v>
      </c>
      <c r="T145" s="87"/>
    </row>
    <row r="146" spans="1:20" ht="73.5" customHeight="1">
      <c r="A146" s="71"/>
      <c r="B146" s="86"/>
      <c r="C146" s="71"/>
      <c r="D146" s="75"/>
      <c r="E146" s="9"/>
      <c r="F146" s="9"/>
      <c r="G146" s="9"/>
      <c r="H146" s="9"/>
      <c r="I146" s="9"/>
      <c r="J146" s="9"/>
      <c r="K146" s="9" t="s">
        <v>319</v>
      </c>
      <c r="L146" s="9" t="s">
        <v>35</v>
      </c>
      <c r="M146" s="9" t="s">
        <v>298</v>
      </c>
      <c r="N146" s="66"/>
      <c r="O146" s="64"/>
      <c r="P146" s="64"/>
      <c r="Q146" s="64"/>
      <c r="R146" s="64"/>
      <c r="S146" s="64"/>
      <c r="T146" s="88"/>
    </row>
    <row r="147" spans="1:20" ht="153" customHeight="1">
      <c r="A147" s="80"/>
      <c r="B147" s="108"/>
      <c r="C147" s="80"/>
      <c r="D147" s="84"/>
      <c r="E147" s="9"/>
      <c r="F147" s="9"/>
      <c r="G147" s="9"/>
      <c r="H147" s="9"/>
      <c r="I147" s="9"/>
      <c r="J147" s="9"/>
      <c r="K147" s="20" t="s">
        <v>297</v>
      </c>
      <c r="L147" s="9" t="s">
        <v>35</v>
      </c>
      <c r="M147" s="9" t="s">
        <v>298</v>
      </c>
      <c r="N147" s="69"/>
      <c r="O147" s="69"/>
      <c r="P147" s="69"/>
      <c r="Q147" s="69"/>
      <c r="R147" s="69"/>
      <c r="S147" s="69"/>
      <c r="T147" s="90"/>
    </row>
    <row r="148" spans="1:20" ht="63.75" customHeight="1">
      <c r="A148" s="1" t="s">
        <v>161</v>
      </c>
      <c r="B148" s="2" t="s">
        <v>162</v>
      </c>
      <c r="C148" s="3" t="s">
        <v>312</v>
      </c>
      <c r="D148" s="3" t="s">
        <v>21</v>
      </c>
      <c r="E148" s="2" t="s">
        <v>21</v>
      </c>
      <c r="F148" s="2" t="s">
        <v>21</v>
      </c>
      <c r="G148" s="2" t="s">
        <v>21</v>
      </c>
      <c r="H148" s="8" t="s">
        <v>21</v>
      </c>
      <c r="I148" s="8" t="s">
        <v>21</v>
      </c>
      <c r="J148" s="8" t="s">
        <v>21</v>
      </c>
      <c r="K148" s="8" t="s">
        <v>21</v>
      </c>
      <c r="L148" s="8" t="s">
        <v>21</v>
      </c>
      <c r="M148" s="8" t="s">
        <v>21</v>
      </c>
      <c r="N148" s="49">
        <f>SUM(N149)</f>
        <v>145.6</v>
      </c>
      <c r="O148" s="26">
        <f t="shared" ref="O148:S148" si="25">SUM(O149)</f>
        <v>145.6</v>
      </c>
      <c r="P148" s="26">
        <f t="shared" si="25"/>
        <v>160.1</v>
      </c>
      <c r="Q148" s="26">
        <f t="shared" si="25"/>
        <v>170.2</v>
      </c>
      <c r="R148" s="26">
        <f t="shared" si="25"/>
        <v>180.9</v>
      </c>
      <c r="S148" s="26">
        <f t="shared" si="25"/>
        <v>191.8</v>
      </c>
      <c r="T148" s="4" t="s">
        <v>21</v>
      </c>
    </row>
    <row r="149" spans="1:20" ht="136.5">
      <c r="A149" s="70" t="s">
        <v>164</v>
      </c>
      <c r="B149" s="85" t="s">
        <v>162</v>
      </c>
      <c r="C149" s="70" t="s">
        <v>312</v>
      </c>
      <c r="D149" s="74" t="s">
        <v>254</v>
      </c>
      <c r="E149" s="9" t="s">
        <v>30</v>
      </c>
      <c r="F149" s="9" t="s">
        <v>157</v>
      </c>
      <c r="G149" s="9" t="s">
        <v>47</v>
      </c>
      <c r="H149" s="9" t="s">
        <v>21</v>
      </c>
      <c r="I149" s="9" t="s">
        <v>21</v>
      </c>
      <c r="J149" s="9" t="s">
        <v>21</v>
      </c>
      <c r="K149" s="9" t="s">
        <v>39</v>
      </c>
      <c r="L149" s="9" t="s">
        <v>35</v>
      </c>
      <c r="M149" s="9" t="s">
        <v>40</v>
      </c>
      <c r="N149" s="65">
        <v>145.6</v>
      </c>
      <c r="O149" s="62">
        <v>145.6</v>
      </c>
      <c r="P149" s="62">
        <v>160.1</v>
      </c>
      <c r="Q149" s="62">
        <f>ROUND(P149*106.3%,1)</f>
        <v>170.2</v>
      </c>
      <c r="R149" s="62">
        <f>ROUND(Q149*106.3%,1)</f>
        <v>180.9</v>
      </c>
      <c r="S149" s="62">
        <f>ROUND(R149*106%,1)</f>
        <v>191.8</v>
      </c>
      <c r="T149" s="87" t="s">
        <v>21</v>
      </c>
    </row>
    <row r="150" spans="1:20" ht="136.5">
      <c r="A150" s="71"/>
      <c r="B150" s="86"/>
      <c r="C150" s="71"/>
      <c r="D150" s="75"/>
      <c r="E150" s="9" t="s">
        <v>21</v>
      </c>
      <c r="F150" s="9" t="s">
        <v>21</v>
      </c>
      <c r="G150" s="9" t="s">
        <v>21</v>
      </c>
      <c r="H150" s="9" t="s">
        <v>21</v>
      </c>
      <c r="I150" s="9" t="s">
        <v>21</v>
      </c>
      <c r="J150" s="9" t="s">
        <v>21</v>
      </c>
      <c r="K150" s="20" t="s">
        <v>197</v>
      </c>
      <c r="L150" s="9" t="s">
        <v>35</v>
      </c>
      <c r="M150" s="9" t="s">
        <v>196</v>
      </c>
      <c r="N150" s="66"/>
      <c r="O150" s="64"/>
      <c r="P150" s="64"/>
      <c r="Q150" s="63"/>
      <c r="R150" s="64"/>
      <c r="S150" s="64"/>
      <c r="T150" s="88"/>
    </row>
    <row r="151" spans="1:20" ht="108" customHeight="1">
      <c r="A151" s="71"/>
      <c r="B151" s="86"/>
      <c r="C151" s="71"/>
      <c r="D151" s="75"/>
      <c r="E151" s="9" t="s">
        <v>21</v>
      </c>
      <c r="F151" s="9" t="s">
        <v>21</v>
      </c>
      <c r="G151" s="9" t="s">
        <v>21</v>
      </c>
      <c r="H151" s="9" t="s">
        <v>21</v>
      </c>
      <c r="I151" s="9" t="s">
        <v>21</v>
      </c>
      <c r="J151" s="9" t="s">
        <v>21</v>
      </c>
      <c r="K151" s="9" t="s">
        <v>202</v>
      </c>
      <c r="L151" s="9" t="s">
        <v>35</v>
      </c>
      <c r="M151" s="9" t="s">
        <v>200</v>
      </c>
      <c r="N151" s="66"/>
      <c r="O151" s="64"/>
      <c r="P151" s="64"/>
      <c r="Q151" s="63"/>
      <c r="R151" s="64"/>
      <c r="S151" s="64"/>
      <c r="T151" s="88"/>
    </row>
    <row r="152" spans="1:20" ht="168">
      <c r="A152" s="71"/>
      <c r="B152" s="86"/>
      <c r="C152" s="71"/>
      <c r="D152" s="75"/>
      <c r="E152" s="9" t="s">
        <v>21</v>
      </c>
      <c r="F152" s="9" t="s">
        <v>21</v>
      </c>
      <c r="G152" s="9" t="s">
        <v>21</v>
      </c>
      <c r="H152" s="9" t="s">
        <v>21</v>
      </c>
      <c r="I152" s="9" t="s">
        <v>21</v>
      </c>
      <c r="J152" s="9" t="s">
        <v>21</v>
      </c>
      <c r="K152" s="9" t="s">
        <v>194</v>
      </c>
      <c r="L152" s="9" t="s">
        <v>35</v>
      </c>
      <c r="M152" s="9" t="s">
        <v>250</v>
      </c>
      <c r="N152" s="66"/>
      <c r="O152" s="64"/>
      <c r="P152" s="64"/>
      <c r="Q152" s="63"/>
      <c r="R152" s="64"/>
      <c r="S152" s="64"/>
      <c r="T152" s="88"/>
    </row>
    <row r="153" spans="1:20" ht="168">
      <c r="A153" s="71"/>
      <c r="B153" s="86"/>
      <c r="C153" s="71"/>
      <c r="D153" s="75"/>
      <c r="E153" s="9" t="s">
        <v>21</v>
      </c>
      <c r="F153" s="9" t="s">
        <v>21</v>
      </c>
      <c r="G153" s="9" t="s">
        <v>21</v>
      </c>
      <c r="H153" s="9" t="s">
        <v>21</v>
      </c>
      <c r="I153" s="9" t="s">
        <v>21</v>
      </c>
      <c r="J153" s="9" t="s">
        <v>21</v>
      </c>
      <c r="K153" s="9" t="s">
        <v>252</v>
      </c>
      <c r="L153" s="9" t="s">
        <v>253</v>
      </c>
      <c r="M153" s="9" t="s">
        <v>251</v>
      </c>
      <c r="N153" s="66"/>
      <c r="O153" s="64"/>
      <c r="P153" s="64"/>
      <c r="Q153" s="63"/>
      <c r="R153" s="64"/>
      <c r="S153" s="64"/>
      <c r="T153" s="88"/>
    </row>
    <row r="154" spans="1:20" ht="136.5">
      <c r="A154" s="72"/>
      <c r="B154" s="78"/>
      <c r="C154" s="72"/>
      <c r="D154" s="75"/>
      <c r="E154" s="9"/>
      <c r="F154" s="9"/>
      <c r="G154" s="9"/>
      <c r="H154" s="9"/>
      <c r="I154" s="9"/>
      <c r="J154" s="9"/>
      <c r="K154" s="20" t="s">
        <v>297</v>
      </c>
      <c r="L154" s="9" t="s">
        <v>35</v>
      </c>
      <c r="M154" s="9" t="s">
        <v>298</v>
      </c>
      <c r="N154" s="63"/>
      <c r="O154" s="63"/>
      <c r="P154" s="63"/>
      <c r="Q154" s="63"/>
      <c r="R154" s="63"/>
      <c r="S154" s="63"/>
      <c r="T154" s="44"/>
    </row>
    <row r="155" spans="1:20" ht="74.25" customHeight="1">
      <c r="A155" s="73"/>
      <c r="B155" s="79"/>
      <c r="C155" s="73"/>
      <c r="D155" s="84"/>
      <c r="E155" s="9"/>
      <c r="F155" s="9"/>
      <c r="G155" s="9"/>
      <c r="H155" s="9"/>
      <c r="I155" s="9"/>
      <c r="J155" s="9"/>
      <c r="K155" s="9" t="s">
        <v>320</v>
      </c>
      <c r="L155" s="9" t="s">
        <v>35</v>
      </c>
      <c r="M155" s="9" t="s">
        <v>298</v>
      </c>
      <c r="N155" s="63"/>
      <c r="O155" s="63"/>
      <c r="P155" s="63"/>
      <c r="Q155" s="63"/>
      <c r="R155" s="63"/>
      <c r="S155" s="63"/>
      <c r="T155" s="44"/>
    </row>
    <row r="156" spans="1:20" ht="78.75" customHeight="1">
      <c r="A156" s="1" t="s">
        <v>165</v>
      </c>
      <c r="B156" s="2" t="s">
        <v>166</v>
      </c>
      <c r="C156" s="3" t="s">
        <v>163</v>
      </c>
      <c r="D156" s="3" t="s">
        <v>21</v>
      </c>
      <c r="E156" s="2" t="s">
        <v>21</v>
      </c>
      <c r="F156" s="2" t="s">
        <v>21</v>
      </c>
      <c r="G156" s="2" t="s">
        <v>21</v>
      </c>
      <c r="H156" s="8" t="s">
        <v>21</v>
      </c>
      <c r="I156" s="8" t="s">
        <v>21</v>
      </c>
      <c r="J156" s="8" t="s">
        <v>21</v>
      </c>
      <c r="K156" s="8" t="s">
        <v>21</v>
      </c>
      <c r="L156" s="8" t="s">
        <v>21</v>
      </c>
      <c r="M156" s="8" t="s">
        <v>21</v>
      </c>
      <c r="N156" s="49">
        <f>SUM(N157)</f>
        <v>16.899999999999999</v>
      </c>
      <c r="O156" s="26">
        <f t="shared" ref="O156:S156" si="26">SUM(O157)</f>
        <v>16.899999999999999</v>
      </c>
      <c r="P156" s="26">
        <f t="shared" si="26"/>
        <v>18</v>
      </c>
      <c r="Q156" s="26">
        <f t="shared" si="26"/>
        <v>19.100000000000001</v>
      </c>
      <c r="R156" s="26">
        <f t="shared" si="26"/>
        <v>20.3</v>
      </c>
      <c r="S156" s="26">
        <f t="shared" si="26"/>
        <v>21.5</v>
      </c>
      <c r="T156" s="4" t="s">
        <v>21</v>
      </c>
    </row>
    <row r="157" spans="1:20" ht="136.5">
      <c r="A157" s="70" t="s">
        <v>167</v>
      </c>
      <c r="B157" s="85" t="s">
        <v>166</v>
      </c>
      <c r="C157" s="70" t="s">
        <v>163</v>
      </c>
      <c r="D157" s="74" t="s">
        <v>204</v>
      </c>
      <c r="E157" s="9" t="s">
        <v>30</v>
      </c>
      <c r="F157" s="9" t="s">
        <v>157</v>
      </c>
      <c r="G157" s="9" t="s">
        <v>47</v>
      </c>
      <c r="H157" s="9" t="s">
        <v>21</v>
      </c>
      <c r="I157" s="9" t="s">
        <v>21</v>
      </c>
      <c r="J157" s="9" t="s">
        <v>21</v>
      </c>
      <c r="K157" s="9" t="s">
        <v>39</v>
      </c>
      <c r="L157" s="9" t="s">
        <v>35</v>
      </c>
      <c r="M157" s="9" t="s">
        <v>40</v>
      </c>
      <c r="N157" s="65">
        <v>16.899999999999999</v>
      </c>
      <c r="O157" s="62">
        <v>16.899999999999999</v>
      </c>
      <c r="P157" s="62">
        <v>18</v>
      </c>
      <c r="Q157" s="62">
        <f>ROUND(P157*106.3%,1)</f>
        <v>19.100000000000001</v>
      </c>
      <c r="R157" s="62">
        <f>ROUND(Q157*106.3%,1)</f>
        <v>20.3</v>
      </c>
      <c r="S157" s="62">
        <f>ROUND(R157*106%,1)</f>
        <v>21.5</v>
      </c>
      <c r="T157" s="87" t="s">
        <v>21</v>
      </c>
    </row>
    <row r="158" spans="1:20" ht="136.5">
      <c r="A158" s="71"/>
      <c r="B158" s="86"/>
      <c r="C158" s="71"/>
      <c r="D158" s="75"/>
      <c r="E158" s="9" t="s">
        <v>21</v>
      </c>
      <c r="F158" s="9" t="s">
        <v>21</v>
      </c>
      <c r="G158" s="9" t="s">
        <v>21</v>
      </c>
      <c r="H158" s="9" t="s">
        <v>21</v>
      </c>
      <c r="I158" s="9" t="s">
        <v>21</v>
      </c>
      <c r="J158" s="9" t="s">
        <v>21</v>
      </c>
      <c r="K158" s="20" t="s">
        <v>197</v>
      </c>
      <c r="L158" s="9" t="s">
        <v>35</v>
      </c>
      <c r="M158" s="9" t="s">
        <v>196</v>
      </c>
      <c r="N158" s="66"/>
      <c r="O158" s="64"/>
      <c r="P158" s="64"/>
      <c r="Q158" s="63"/>
      <c r="R158" s="64"/>
      <c r="S158" s="64"/>
      <c r="T158" s="88"/>
    </row>
    <row r="159" spans="1:20" ht="114" customHeight="1">
      <c r="A159" s="71"/>
      <c r="B159" s="86"/>
      <c r="C159" s="71"/>
      <c r="D159" s="75"/>
      <c r="E159" s="9" t="s">
        <v>21</v>
      </c>
      <c r="F159" s="9" t="s">
        <v>21</v>
      </c>
      <c r="G159" s="9" t="s">
        <v>21</v>
      </c>
      <c r="H159" s="9" t="s">
        <v>21</v>
      </c>
      <c r="I159" s="9" t="s">
        <v>21</v>
      </c>
      <c r="J159" s="9" t="s">
        <v>21</v>
      </c>
      <c r="K159" s="9" t="s">
        <v>201</v>
      </c>
      <c r="L159" s="9" t="s">
        <v>35</v>
      </c>
      <c r="M159" s="9" t="s">
        <v>200</v>
      </c>
      <c r="N159" s="66"/>
      <c r="O159" s="64"/>
      <c r="P159" s="64"/>
      <c r="Q159" s="63"/>
      <c r="R159" s="64"/>
      <c r="S159" s="64"/>
      <c r="T159" s="88"/>
    </row>
    <row r="160" spans="1:20" ht="162.75" customHeight="1">
      <c r="A160" s="71"/>
      <c r="B160" s="86"/>
      <c r="C160" s="71"/>
      <c r="D160" s="75"/>
      <c r="E160" s="9" t="s">
        <v>21</v>
      </c>
      <c r="F160" s="9" t="s">
        <v>21</v>
      </c>
      <c r="G160" s="9" t="s">
        <v>21</v>
      </c>
      <c r="H160" s="9" t="s">
        <v>21</v>
      </c>
      <c r="I160" s="9" t="s">
        <v>21</v>
      </c>
      <c r="J160" s="9" t="s">
        <v>21</v>
      </c>
      <c r="K160" s="9" t="s">
        <v>194</v>
      </c>
      <c r="L160" s="9" t="s">
        <v>35</v>
      </c>
      <c r="M160" s="9" t="s">
        <v>250</v>
      </c>
      <c r="N160" s="66"/>
      <c r="O160" s="64"/>
      <c r="P160" s="64"/>
      <c r="Q160" s="63"/>
      <c r="R160" s="64"/>
      <c r="S160" s="64"/>
      <c r="T160" s="88"/>
    </row>
    <row r="161" spans="1:20" ht="129" customHeight="1">
      <c r="A161" s="71"/>
      <c r="B161" s="86"/>
      <c r="C161" s="71"/>
      <c r="D161" s="75"/>
      <c r="E161" s="9" t="s">
        <v>21</v>
      </c>
      <c r="F161" s="9" t="s">
        <v>21</v>
      </c>
      <c r="G161" s="9" t="s">
        <v>21</v>
      </c>
      <c r="H161" s="9" t="s">
        <v>21</v>
      </c>
      <c r="I161" s="9" t="s">
        <v>21</v>
      </c>
      <c r="J161" s="9" t="s">
        <v>21</v>
      </c>
      <c r="K161" s="9" t="s">
        <v>252</v>
      </c>
      <c r="L161" s="9" t="s">
        <v>253</v>
      </c>
      <c r="M161" s="9" t="s">
        <v>251</v>
      </c>
      <c r="N161" s="66"/>
      <c r="O161" s="64"/>
      <c r="P161" s="64"/>
      <c r="Q161" s="63"/>
      <c r="R161" s="64"/>
      <c r="S161" s="64"/>
      <c r="T161" s="88"/>
    </row>
    <row r="162" spans="1:20" ht="165" customHeight="1">
      <c r="A162" s="72"/>
      <c r="B162" s="78"/>
      <c r="C162" s="72"/>
      <c r="D162" s="72"/>
      <c r="E162" s="9"/>
      <c r="F162" s="9"/>
      <c r="G162" s="9"/>
      <c r="H162" s="9"/>
      <c r="I162" s="9"/>
      <c r="J162" s="9"/>
      <c r="K162" s="20" t="s">
        <v>297</v>
      </c>
      <c r="L162" s="9" t="s">
        <v>35</v>
      </c>
      <c r="M162" s="9" t="s">
        <v>298</v>
      </c>
      <c r="N162" s="63"/>
      <c r="O162" s="63"/>
      <c r="P162" s="63"/>
      <c r="Q162" s="63"/>
      <c r="R162" s="63"/>
      <c r="S162" s="63"/>
      <c r="T162" s="44"/>
    </row>
    <row r="163" spans="1:20" ht="80.25" customHeight="1">
      <c r="A163" s="73"/>
      <c r="B163" s="79"/>
      <c r="C163" s="73"/>
      <c r="D163" s="73"/>
      <c r="E163" s="9"/>
      <c r="F163" s="9"/>
      <c r="G163" s="9"/>
      <c r="H163" s="9"/>
      <c r="I163" s="9"/>
      <c r="J163" s="9"/>
      <c r="K163" s="9" t="s">
        <v>316</v>
      </c>
      <c r="L163" s="9" t="s">
        <v>35</v>
      </c>
      <c r="M163" s="9" t="s">
        <v>298</v>
      </c>
      <c r="N163" s="63"/>
      <c r="O163" s="63"/>
      <c r="P163" s="63"/>
      <c r="Q163" s="63"/>
      <c r="R163" s="63"/>
      <c r="S163" s="63"/>
      <c r="T163" s="44"/>
    </row>
    <row r="164" spans="1:20" ht="31.5">
      <c r="A164" s="1" t="s">
        <v>205</v>
      </c>
      <c r="B164" s="33" t="s">
        <v>206</v>
      </c>
      <c r="C164" s="1" t="s">
        <v>207</v>
      </c>
      <c r="D164" s="31"/>
      <c r="E164" s="9"/>
      <c r="F164" s="9"/>
      <c r="G164" s="9"/>
      <c r="H164" s="9"/>
      <c r="I164" s="9"/>
      <c r="J164" s="9"/>
      <c r="K164" s="9"/>
      <c r="L164" s="9"/>
      <c r="M164" s="9"/>
      <c r="N164" s="50">
        <f>SUM(N165)</f>
        <v>14.8</v>
      </c>
      <c r="O164" s="34">
        <f t="shared" ref="O164:S164" si="27">SUM(O165)</f>
        <v>14.8</v>
      </c>
      <c r="P164" s="34">
        <f t="shared" si="27"/>
        <v>38.9</v>
      </c>
      <c r="Q164" s="34">
        <f t="shared" si="27"/>
        <v>41.4</v>
      </c>
      <c r="R164" s="34">
        <f t="shared" si="27"/>
        <v>44</v>
      </c>
      <c r="S164" s="34">
        <f t="shared" si="27"/>
        <v>46.6</v>
      </c>
      <c r="T164" s="32"/>
    </row>
    <row r="165" spans="1:20" ht="156" customHeight="1">
      <c r="A165" s="70" t="s">
        <v>208</v>
      </c>
      <c r="B165" s="85" t="s">
        <v>206</v>
      </c>
      <c r="C165" s="70" t="s">
        <v>207</v>
      </c>
      <c r="D165" s="74" t="s">
        <v>209</v>
      </c>
      <c r="E165" s="9" t="s">
        <v>210</v>
      </c>
      <c r="F165" s="9" t="s">
        <v>211</v>
      </c>
      <c r="G165" s="9" t="s">
        <v>288</v>
      </c>
      <c r="H165" s="9"/>
      <c r="I165" s="9"/>
      <c r="J165" s="9"/>
      <c r="K165" s="20" t="s">
        <v>197</v>
      </c>
      <c r="L165" s="9" t="s">
        <v>35</v>
      </c>
      <c r="M165" s="9" t="s">
        <v>196</v>
      </c>
      <c r="N165" s="65">
        <v>14.8</v>
      </c>
      <c r="O165" s="62">
        <v>14.8</v>
      </c>
      <c r="P165" s="62">
        <v>38.9</v>
      </c>
      <c r="Q165" s="62">
        <f>ROUND(P165*106.3%,1)</f>
        <v>41.4</v>
      </c>
      <c r="R165" s="62">
        <f>ROUND(Q165*106.3%,1)</f>
        <v>44</v>
      </c>
      <c r="S165" s="62">
        <f>ROUND(R165*106%,1)</f>
        <v>46.6</v>
      </c>
      <c r="T165" s="30"/>
    </row>
    <row r="166" spans="1:20" ht="170.25" customHeight="1">
      <c r="A166" s="71"/>
      <c r="B166" s="86"/>
      <c r="C166" s="72"/>
      <c r="D166" s="72"/>
      <c r="E166" s="9" t="s">
        <v>30</v>
      </c>
      <c r="F166" s="9" t="s">
        <v>157</v>
      </c>
      <c r="G166" s="9" t="s">
        <v>47</v>
      </c>
      <c r="H166" s="9"/>
      <c r="I166" s="9"/>
      <c r="J166" s="9"/>
      <c r="K166" s="9" t="s">
        <v>194</v>
      </c>
      <c r="L166" s="9" t="s">
        <v>35</v>
      </c>
      <c r="M166" s="9" t="s">
        <v>250</v>
      </c>
      <c r="N166" s="66"/>
      <c r="O166" s="63"/>
      <c r="P166" s="63"/>
      <c r="Q166" s="63"/>
      <c r="R166" s="63"/>
      <c r="S166" s="63"/>
      <c r="T166" s="44"/>
    </row>
    <row r="167" spans="1:20" ht="180" customHeight="1">
      <c r="A167" s="71"/>
      <c r="B167" s="86"/>
      <c r="C167" s="72"/>
      <c r="D167" s="72"/>
      <c r="E167" s="9"/>
      <c r="F167" s="9"/>
      <c r="G167" s="9"/>
      <c r="H167" s="9"/>
      <c r="I167" s="9"/>
      <c r="J167" s="9"/>
      <c r="K167" s="9" t="s">
        <v>252</v>
      </c>
      <c r="L167" s="9" t="s">
        <v>253</v>
      </c>
      <c r="M167" s="9" t="s">
        <v>251</v>
      </c>
      <c r="N167" s="66"/>
      <c r="O167" s="63"/>
      <c r="P167" s="63"/>
      <c r="Q167" s="63"/>
      <c r="R167" s="63"/>
      <c r="S167" s="63"/>
      <c r="T167" s="44"/>
    </row>
    <row r="168" spans="1:20" ht="156" customHeight="1">
      <c r="A168" s="71"/>
      <c r="B168" s="86"/>
      <c r="C168" s="72"/>
      <c r="D168" s="72"/>
      <c r="E168" s="9"/>
      <c r="F168" s="9"/>
      <c r="G168" s="9"/>
      <c r="H168" s="9"/>
      <c r="I168" s="9"/>
      <c r="J168" s="9"/>
      <c r="K168" s="9" t="s">
        <v>39</v>
      </c>
      <c r="L168" s="9" t="s">
        <v>35</v>
      </c>
      <c r="M168" s="9" t="s">
        <v>40</v>
      </c>
      <c r="N168" s="66"/>
      <c r="O168" s="63"/>
      <c r="P168" s="63"/>
      <c r="Q168" s="63"/>
      <c r="R168" s="63"/>
      <c r="S168" s="63"/>
      <c r="T168" s="44"/>
    </row>
    <row r="169" spans="1:20" ht="156" customHeight="1">
      <c r="A169" s="73"/>
      <c r="B169" s="79"/>
      <c r="C169" s="73"/>
      <c r="D169" s="73"/>
      <c r="E169" s="9"/>
      <c r="F169" s="9"/>
      <c r="G169" s="9"/>
      <c r="H169" s="9"/>
      <c r="I169" s="9"/>
      <c r="J169" s="9"/>
      <c r="K169" s="20" t="s">
        <v>297</v>
      </c>
      <c r="L169" s="9" t="s">
        <v>35</v>
      </c>
      <c r="M169" s="9" t="s">
        <v>298</v>
      </c>
      <c r="N169" s="69"/>
      <c r="O169" s="69"/>
      <c r="P169" s="69"/>
      <c r="Q169" s="69"/>
      <c r="R169" s="69"/>
      <c r="S169" s="69"/>
      <c r="T169" s="54"/>
    </row>
    <row r="170" spans="1:20">
      <c r="A170" s="1" t="s">
        <v>168</v>
      </c>
      <c r="B170" s="2" t="s">
        <v>21</v>
      </c>
      <c r="C170" s="3" t="s">
        <v>169</v>
      </c>
      <c r="D170" s="3" t="s">
        <v>21</v>
      </c>
      <c r="E170" s="2" t="s">
        <v>21</v>
      </c>
      <c r="F170" s="2" t="s">
        <v>21</v>
      </c>
      <c r="G170" s="2" t="s">
        <v>21</v>
      </c>
      <c r="H170" s="8" t="s">
        <v>21</v>
      </c>
      <c r="I170" s="8" t="s">
        <v>21</v>
      </c>
      <c r="J170" s="8" t="s">
        <v>21</v>
      </c>
      <c r="K170" s="8" t="s">
        <v>21</v>
      </c>
      <c r="L170" s="8" t="s">
        <v>21</v>
      </c>
      <c r="M170" s="8" t="s">
        <v>21</v>
      </c>
      <c r="N170" s="49">
        <f>SUM(N171)</f>
        <v>95.3</v>
      </c>
      <c r="O170" s="26">
        <f t="shared" ref="O170:S170" si="28">SUM(O171)</f>
        <v>95.3</v>
      </c>
      <c r="P170" s="26">
        <f t="shared" si="28"/>
        <v>95.9</v>
      </c>
      <c r="Q170" s="26">
        <f t="shared" si="28"/>
        <v>101.9</v>
      </c>
      <c r="R170" s="26">
        <f t="shared" si="28"/>
        <v>108.3</v>
      </c>
      <c r="S170" s="26">
        <f t="shared" si="28"/>
        <v>114.8</v>
      </c>
      <c r="T170" s="4" t="s">
        <v>21</v>
      </c>
    </row>
    <row r="171" spans="1:20" ht="49.5" customHeight="1">
      <c r="A171" s="1" t="s">
        <v>170</v>
      </c>
      <c r="B171" s="2" t="s">
        <v>27</v>
      </c>
      <c r="C171" s="3" t="s">
        <v>171</v>
      </c>
      <c r="D171" s="3" t="s">
        <v>21</v>
      </c>
      <c r="E171" s="2" t="s">
        <v>21</v>
      </c>
      <c r="F171" s="2" t="s">
        <v>21</v>
      </c>
      <c r="G171" s="2" t="s">
        <v>21</v>
      </c>
      <c r="H171" s="8" t="s">
        <v>21</v>
      </c>
      <c r="I171" s="8" t="s">
        <v>21</v>
      </c>
      <c r="J171" s="8" t="s">
        <v>21</v>
      </c>
      <c r="K171" s="8" t="s">
        <v>21</v>
      </c>
      <c r="L171" s="8" t="s">
        <v>21</v>
      </c>
      <c r="M171" s="8" t="s">
        <v>21</v>
      </c>
      <c r="N171" s="49">
        <f>SUM(N172)</f>
        <v>95.3</v>
      </c>
      <c r="O171" s="26">
        <f t="shared" ref="O171:S171" si="29">SUM(O172)</f>
        <v>95.3</v>
      </c>
      <c r="P171" s="26">
        <f t="shared" si="29"/>
        <v>95.9</v>
      </c>
      <c r="Q171" s="26">
        <f t="shared" si="29"/>
        <v>101.9</v>
      </c>
      <c r="R171" s="26">
        <f t="shared" si="29"/>
        <v>108.3</v>
      </c>
      <c r="S171" s="26">
        <f t="shared" si="29"/>
        <v>114.8</v>
      </c>
      <c r="T171" s="4" t="s">
        <v>21</v>
      </c>
    </row>
    <row r="172" spans="1:20" ht="168">
      <c r="A172" s="70" t="s">
        <v>172</v>
      </c>
      <c r="B172" s="85" t="s">
        <v>27</v>
      </c>
      <c r="C172" s="70" t="s">
        <v>171</v>
      </c>
      <c r="D172" s="74" t="s">
        <v>173</v>
      </c>
      <c r="E172" s="9" t="s">
        <v>30</v>
      </c>
      <c r="F172" s="9" t="s">
        <v>174</v>
      </c>
      <c r="G172" s="9" t="s">
        <v>47</v>
      </c>
      <c r="H172" s="9" t="s">
        <v>175</v>
      </c>
      <c r="I172" s="9" t="s">
        <v>35</v>
      </c>
      <c r="J172" s="9" t="s">
        <v>290</v>
      </c>
      <c r="K172" s="9" t="s">
        <v>39</v>
      </c>
      <c r="L172" s="9" t="s">
        <v>35</v>
      </c>
      <c r="M172" s="9" t="s">
        <v>40</v>
      </c>
      <c r="N172" s="65">
        <v>95.3</v>
      </c>
      <c r="O172" s="62">
        <v>95.3</v>
      </c>
      <c r="P172" s="62">
        <v>95.9</v>
      </c>
      <c r="Q172" s="62">
        <f>ROUND(P172*106.3%,1)</f>
        <v>101.9</v>
      </c>
      <c r="R172" s="62">
        <f>ROUND(Q172*106.3%,1)</f>
        <v>108.3</v>
      </c>
      <c r="S172" s="62">
        <f>ROUND(R172*106%,1)</f>
        <v>114.8</v>
      </c>
      <c r="T172" s="87" t="s">
        <v>21</v>
      </c>
    </row>
    <row r="173" spans="1:20" ht="136.5">
      <c r="A173" s="71"/>
      <c r="B173" s="86"/>
      <c r="C173" s="71"/>
      <c r="D173" s="75"/>
      <c r="E173" s="9" t="s">
        <v>176</v>
      </c>
      <c r="F173" s="9" t="s">
        <v>177</v>
      </c>
      <c r="G173" s="9" t="s">
        <v>289</v>
      </c>
      <c r="H173" s="9" t="s">
        <v>216</v>
      </c>
      <c r="I173" s="9" t="s">
        <v>35</v>
      </c>
      <c r="J173" s="9" t="s">
        <v>196</v>
      </c>
      <c r="K173" s="20" t="s">
        <v>197</v>
      </c>
      <c r="L173" s="9" t="s">
        <v>35</v>
      </c>
      <c r="M173" s="9" t="s">
        <v>196</v>
      </c>
      <c r="N173" s="66"/>
      <c r="O173" s="64"/>
      <c r="P173" s="64"/>
      <c r="Q173" s="63"/>
      <c r="R173" s="64"/>
      <c r="S173" s="64"/>
      <c r="T173" s="88"/>
    </row>
    <row r="174" spans="1:20" ht="136.5">
      <c r="A174" s="71"/>
      <c r="B174" s="86"/>
      <c r="C174" s="71"/>
      <c r="D174" s="75"/>
      <c r="E174" s="14"/>
      <c r="F174" s="14"/>
      <c r="G174" s="14"/>
      <c r="H174" s="9" t="s">
        <v>314</v>
      </c>
      <c r="I174" s="16" t="s">
        <v>35</v>
      </c>
      <c r="J174" s="9" t="s">
        <v>315</v>
      </c>
      <c r="K174" s="20" t="s">
        <v>297</v>
      </c>
      <c r="L174" s="9" t="s">
        <v>35</v>
      </c>
      <c r="M174" s="9" t="s">
        <v>298</v>
      </c>
      <c r="N174" s="66"/>
      <c r="O174" s="64"/>
      <c r="P174" s="64"/>
      <c r="Q174" s="63"/>
      <c r="R174" s="64"/>
      <c r="S174" s="64"/>
      <c r="T174" s="88"/>
    </row>
    <row r="175" spans="1:20">
      <c r="A175" s="1" t="s">
        <v>178</v>
      </c>
      <c r="B175" s="2" t="s">
        <v>21</v>
      </c>
      <c r="C175" s="3" t="s">
        <v>179</v>
      </c>
      <c r="D175" s="3" t="s">
        <v>21</v>
      </c>
      <c r="E175" s="2" t="s">
        <v>21</v>
      </c>
      <c r="F175" s="2" t="s">
        <v>21</v>
      </c>
      <c r="G175" s="2" t="s">
        <v>21</v>
      </c>
      <c r="H175" s="8" t="s">
        <v>21</v>
      </c>
      <c r="I175" s="8" t="s">
        <v>21</v>
      </c>
      <c r="J175" s="8" t="s">
        <v>21</v>
      </c>
      <c r="K175" s="8" t="s">
        <v>21</v>
      </c>
      <c r="L175" s="8" t="s">
        <v>21</v>
      </c>
      <c r="M175" s="8" t="s">
        <v>21</v>
      </c>
      <c r="N175" s="49">
        <f>N176</f>
        <v>2</v>
      </c>
      <c r="O175" s="26">
        <f t="shared" ref="O175:S175" si="30">O176</f>
        <v>2</v>
      </c>
      <c r="P175" s="26">
        <f t="shared" si="30"/>
        <v>2</v>
      </c>
      <c r="Q175" s="26">
        <f t="shared" si="30"/>
        <v>2.1</v>
      </c>
      <c r="R175" s="26">
        <f t="shared" si="30"/>
        <v>2.2000000000000002</v>
      </c>
      <c r="S175" s="26">
        <f t="shared" si="30"/>
        <v>2.2999999999999998</v>
      </c>
      <c r="T175" s="4" t="s">
        <v>21</v>
      </c>
    </row>
    <row r="176" spans="1:20" ht="39" customHeight="1">
      <c r="A176" s="1" t="s">
        <v>180</v>
      </c>
      <c r="B176" s="2" t="s">
        <v>181</v>
      </c>
      <c r="C176" s="3" t="s">
        <v>182</v>
      </c>
      <c r="D176" s="3" t="s">
        <v>21</v>
      </c>
      <c r="E176" s="2" t="s">
        <v>21</v>
      </c>
      <c r="F176" s="2" t="s">
        <v>21</v>
      </c>
      <c r="G176" s="2" t="s">
        <v>21</v>
      </c>
      <c r="H176" s="8" t="s">
        <v>21</v>
      </c>
      <c r="I176" s="8" t="s">
        <v>21</v>
      </c>
      <c r="J176" s="8" t="s">
        <v>21</v>
      </c>
      <c r="K176" s="8" t="s">
        <v>21</v>
      </c>
      <c r="L176" s="8" t="s">
        <v>21</v>
      </c>
      <c r="M176" s="8" t="s">
        <v>21</v>
      </c>
      <c r="N176" s="49">
        <f>SUM(N177)</f>
        <v>2</v>
      </c>
      <c r="O176" s="26">
        <f t="shared" ref="O176:S176" si="31">SUM(O177)</f>
        <v>2</v>
      </c>
      <c r="P176" s="26">
        <f t="shared" si="31"/>
        <v>2</v>
      </c>
      <c r="Q176" s="26">
        <f t="shared" si="31"/>
        <v>2.1</v>
      </c>
      <c r="R176" s="26">
        <f t="shared" si="31"/>
        <v>2.2000000000000002</v>
      </c>
      <c r="S176" s="26">
        <f t="shared" si="31"/>
        <v>2.2999999999999998</v>
      </c>
      <c r="T176" s="4" t="s">
        <v>21</v>
      </c>
    </row>
    <row r="177" spans="1:20" ht="146.25" customHeight="1">
      <c r="A177" s="70" t="s">
        <v>183</v>
      </c>
      <c r="B177" s="85" t="s">
        <v>181</v>
      </c>
      <c r="C177" s="70" t="s">
        <v>182</v>
      </c>
      <c r="D177" s="74" t="s">
        <v>45</v>
      </c>
      <c r="E177" s="9" t="s">
        <v>30</v>
      </c>
      <c r="F177" s="9" t="s">
        <v>184</v>
      </c>
      <c r="G177" s="9" t="s">
        <v>32</v>
      </c>
      <c r="H177" s="9" t="s">
        <v>21</v>
      </c>
      <c r="I177" s="9" t="s">
        <v>21</v>
      </c>
      <c r="J177" s="9" t="s">
        <v>21</v>
      </c>
      <c r="K177" s="20" t="s">
        <v>197</v>
      </c>
      <c r="L177" s="9" t="s">
        <v>35</v>
      </c>
      <c r="M177" s="9" t="s">
        <v>196</v>
      </c>
      <c r="N177" s="65">
        <v>2</v>
      </c>
      <c r="O177" s="62">
        <v>2</v>
      </c>
      <c r="P177" s="62">
        <v>2</v>
      </c>
      <c r="Q177" s="62">
        <f>ROUND(P177*106.3%,1)</f>
        <v>2.1</v>
      </c>
      <c r="R177" s="62">
        <f>ROUND(Q177*106.3%,1)</f>
        <v>2.2000000000000002</v>
      </c>
      <c r="S177" s="62">
        <f>ROUND(R177*106%,1)</f>
        <v>2.2999999999999998</v>
      </c>
      <c r="T177" s="87" t="s">
        <v>21</v>
      </c>
    </row>
    <row r="178" spans="1:20" ht="145.5" customHeight="1">
      <c r="A178" s="71"/>
      <c r="B178" s="86"/>
      <c r="C178" s="71"/>
      <c r="D178" s="75"/>
      <c r="E178" s="9" t="s">
        <v>21</v>
      </c>
      <c r="F178" s="9" t="s">
        <v>21</v>
      </c>
      <c r="G178" s="9" t="s">
        <v>21</v>
      </c>
      <c r="H178" s="9" t="s">
        <v>21</v>
      </c>
      <c r="I178" s="9" t="s">
        <v>21</v>
      </c>
      <c r="J178" s="9" t="s">
        <v>21</v>
      </c>
      <c r="K178" s="9" t="s">
        <v>39</v>
      </c>
      <c r="L178" s="9" t="s">
        <v>35</v>
      </c>
      <c r="M178" s="9" t="s">
        <v>40</v>
      </c>
      <c r="N178" s="66"/>
      <c r="O178" s="64"/>
      <c r="P178" s="64"/>
      <c r="Q178" s="63"/>
      <c r="R178" s="64"/>
      <c r="S178" s="64"/>
      <c r="T178" s="88"/>
    </row>
    <row r="179" spans="1:20" ht="143.25" customHeight="1" thickBot="1">
      <c r="A179" s="71"/>
      <c r="B179" s="86"/>
      <c r="C179" s="71"/>
      <c r="D179" s="75"/>
      <c r="E179" s="9" t="s">
        <v>21</v>
      </c>
      <c r="F179" s="9" t="s">
        <v>21</v>
      </c>
      <c r="G179" s="9" t="s">
        <v>21</v>
      </c>
      <c r="H179" s="9" t="s">
        <v>21</v>
      </c>
      <c r="I179" s="9" t="s">
        <v>21</v>
      </c>
      <c r="J179" s="9" t="s">
        <v>21</v>
      </c>
      <c r="K179" s="20" t="s">
        <v>297</v>
      </c>
      <c r="L179" s="9" t="s">
        <v>35</v>
      </c>
      <c r="M179" s="9" t="s">
        <v>298</v>
      </c>
      <c r="N179" s="66"/>
      <c r="O179" s="64"/>
      <c r="P179" s="64"/>
      <c r="Q179" s="63"/>
      <c r="R179" s="64"/>
      <c r="S179" s="64"/>
      <c r="T179" s="88"/>
    </row>
    <row r="180" spans="1:20" ht="13.5" thickTop="1">
      <c r="A180" s="91" t="s">
        <v>18</v>
      </c>
      <c r="B180" s="92"/>
      <c r="C180" s="92"/>
      <c r="D180" s="93"/>
      <c r="E180" s="6"/>
      <c r="F180" s="6"/>
      <c r="G180" s="6"/>
      <c r="H180" s="7"/>
      <c r="I180" s="7"/>
      <c r="J180" s="7"/>
      <c r="K180" s="7"/>
      <c r="L180" s="7"/>
      <c r="M180" s="7"/>
      <c r="N180" s="35">
        <f>N10</f>
        <v>22577.300000000003</v>
      </c>
      <c r="O180" s="35">
        <f t="shared" ref="O180:S180" si="32">O10</f>
        <v>17819.700000000004</v>
      </c>
      <c r="P180" s="27">
        <f t="shared" si="32"/>
        <v>21500.2</v>
      </c>
      <c r="Q180" s="27">
        <f t="shared" si="32"/>
        <v>22854.700000000004</v>
      </c>
      <c r="R180" s="27">
        <f t="shared" si="32"/>
        <v>24294.400000000001</v>
      </c>
      <c r="S180" s="27">
        <f t="shared" si="32"/>
        <v>25752.200000000004</v>
      </c>
      <c r="T180" s="7"/>
    </row>
    <row r="181" spans="1:20" ht="14.1" hidden="1" customHeight="1">
      <c r="N181" s="48">
        <v>12481.3</v>
      </c>
      <c r="O181">
        <v>11070.5</v>
      </c>
      <c r="P181">
        <v>13910.2</v>
      </c>
      <c r="Q181">
        <v>15465.7</v>
      </c>
    </row>
    <row r="182" spans="1:20" ht="14.1" hidden="1" customHeight="1">
      <c r="N182" s="24">
        <f t="shared" ref="N182:S182" si="33">N180-N181</f>
        <v>10096.000000000004</v>
      </c>
      <c r="O182" s="24">
        <f t="shared" si="33"/>
        <v>6749.2000000000044</v>
      </c>
      <c r="P182" s="24">
        <f t="shared" si="33"/>
        <v>7590</v>
      </c>
      <c r="Q182" s="24">
        <f t="shared" si="33"/>
        <v>7389.0000000000036</v>
      </c>
      <c r="R182" s="24">
        <f t="shared" si="33"/>
        <v>24294.400000000001</v>
      </c>
      <c r="S182" s="24">
        <f t="shared" si="33"/>
        <v>25752.200000000004</v>
      </c>
    </row>
    <row r="183" spans="1:20" ht="59.25" customHeight="1">
      <c r="N183">
        <v>22577.3</v>
      </c>
      <c r="O183">
        <v>17819.7</v>
      </c>
      <c r="P183">
        <v>21500.2</v>
      </c>
      <c r="Q183">
        <f>P183*106.3%</f>
        <v>22854.712599999999</v>
      </c>
      <c r="R183">
        <f>Q183*106.3%</f>
        <v>24294.559493799996</v>
      </c>
      <c r="S183">
        <f>R183*106%</f>
        <v>25752.233063427997</v>
      </c>
    </row>
    <row r="184" spans="1:20" ht="14.1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N184" s="24">
        <f>N180-N183</f>
        <v>0</v>
      </c>
      <c r="O184" s="24">
        <f t="shared" ref="O184:P184" si="34">O180-O183</f>
        <v>0</v>
      </c>
      <c r="P184" s="24">
        <f t="shared" si="34"/>
        <v>0</v>
      </c>
      <c r="Q184" s="24"/>
      <c r="R184" s="24"/>
      <c r="S184" s="24"/>
    </row>
    <row r="185" spans="1:20" ht="56.25" customHeight="1">
      <c r="A185" s="94"/>
      <c r="B185" s="95"/>
      <c r="C185" s="95"/>
      <c r="D185" s="95"/>
      <c r="E185" s="95"/>
      <c r="F185" s="95"/>
      <c r="G185" s="95"/>
      <c r="H185" s="95"/>
      <c r="I185" s="95"/>
      <c r="J185" s="95"/>
    </row>
    <row r="186" spans="1:20" ht="14.1" customHeight="1">
      <c r="A186" s="94"/>
      <c r="B186" s="95"/>
      <c r="C186" s="95"/>
      <c r="D186" s="95"/>
      <c r="E186" s="95"/>
      <c r="F186" s="95"/>
      <c r="G186" s="95"/>
      <c r="H186" s="95"/>
      <c r="I186" s="95"/>
      <c r="J186" s="95"/>
    </row>
    <row r="187" spans="1:20" ht="14.1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</row>
    <row r="188" spans="1:20" ht="16.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</row>
    <row r="189" spans="1:20" ht="14.1" customHeight="1"/>
    <row r="190" spans="1:20" ht="14.1" customHeight="1"/>
    <row r="191" spans="1:20" ht="14.1" customHeight="1"/>
    <row r="192" spans="1:20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3.9" customHeight="1"/>
    <row r="208" ht="14.1" customHeight="1"/>
    <row r="209" ht="13.9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3.9" customHeight="1"/>
    <row r="343" ht="14.1" customHeight="1"/>
    <row r="344" ht="13.9" customHeight="1"/>
    <row r="345" ht="14.1" customHeight="1"/>
  </sheetData>
  <mergeCells count="306">
    <mergeCell ref="A165:A169"/>
    <mergeCell ref="B165:B169"/>
    <mergeCell ref="C165:C169"/>
    <mergeCell ref="D165:D169"/>
    <mergeCell ref="A145:A147"/>
    <mergeCell ref="B145:B147"/>
    <mergeCell ref="C145:C147"/>
    <mergeCell ref="D145:D147"/>
    <mergeCell ref="A149:A155"/>
    <mergeCell ref="B149:B155"/>
    <mergeCell ref="C149:C155"/>
    <mergeCell ref="D154:D155"/>
    <mergeCell ref="A157:A163"/>
    <mergeCell ref="B157:B163"/>
    <mergeCell ref="C157:C163"/>
    <mergeCell ref="D157:D163"/>
    <mergeCell ref="A107:A113"/>
    <mergeCell ref="B107:B113"/>
    <mergeCell ref="C107:C113"/>
    <mergeCell ref="D107:D113"/>
    <mergeCell ref="A99:A101"/>
    <mergeCell ref="B99:B101"/>
    <mergeCell ref="C99:C101"/>
    <mergeCell ref="D99:D101"/>
    <mergeCell ref="N99:N101"/>
    <mergeCell ref="D83:D88"/>
    <mergeCell ref="A90:A95"/>
    <mergeCell ref="B90:B95"/>
    <mergeCell ref="C90:C95"/>
    <mergeCell ref="D90:D95"/>
    <mergeCell ref="T99:T101"/>
    <mergeCell ref="A103:A105"/>
    <mergeCell ref="B103:B105"/>
    <mergeCell ref="C103:C105"/>
    <mergeCell ref="D103:D105"/>
    <mergeCell ref="O99:O101"/>
    <mergeCell ref="P99:P101"/>
    <mergeCell ref="Q99:Q101"/>
    <mergeCell ref="R99:R101"/>
    <mergeCell ref="T103:T104"/>
    <mergeCell ref="D49:D54"/>
    <mergeCell ref="A56:A59"/>
    <mergeCell ref="B56:B59"/>
    <mergeCell ref="C56:C59"/>
    <mergeCell ref="D56:D59"/>
    <mergeCell ref="A61:A63"/>
    <mergeCell ref="B61:B63"/>
    <mergeCell ref="C61:C63"/>
    <mergeCell ref="D61:D63"/>
    <mergeCell ref="A49:A54"/>
    <mergeCell ref="B49:B54"/>
    <mergeCell ref="C49:C54"/>
    <mergeCell ref="N165:N169"/>
    <mergeCell ref="O165:O169"/>
    <mergeCell ref="P165:P169"/>
    <mergeCell ref="Q165:Q169"/>
    <mergeCell ref="R165:R169"/>
    <mergeCell ref="S165:S169"/>
    <mergeCell ref="N41:N47"/>
    <mergeCell ref="O41:O47"/>
    <mergeCell ref="P41:P47"/>
    <mergeCell ref="Q41:Q47"/>
    <mergeCell ref="R41:R47"/>
    <mergeCell ref="S41:S47"/>
    <mergeCell ref="N77:N81"/>
    <mergeCell ref="O77:O81"/>
    <mergeCell ref="P77:P81"/>
    <mergeCell ref="Q77:Q81"/>
    <mergeCell ref="R77:R81"/>
    <mergeCell ref="S77:S81"/>
    <mergeCell ref="N145:N147"/>
    <mergeCell ref="O145:O147"/>
    <mergeCell ref="P145:P147"/>
    <mergeCell ref="Q145:Q147"/>
    <mergeCell ref="R145:R147"/>
    <mergeCell ref="S99:S101"/>
    <mergeCell ref="T61:T63"/>
    <mergeCell ref="N65:N69"/>
    <mergeCell ref="O65:O69"/>
    <mergeCell ref="P65:P69"/>
    <mergeCell ref="Q65:Q69"/>
    <mergeCell ref="R65:R69"/>
    <mergeCell ref="S65:S69"/>
    <mergeCell ref="S145:S147"/>
    <mergeCell ref="T145:T147"/>
    <mergeCell ref="O103:O105"/>
    <mergeCell ref="P103:P105"/>
    <mergeCell ref="Q103:Q105"/>
    <mergeCell ref="R103:R105"/>
    <mergeCell ref="S103:S105"/>
    <mergeCell ref="N121:N127"/>
    <mergeCell ref="O121:O127"/>
    <mergeCell ref="P121:P127"/>
    <mergeCell ref="Q121:Q127"/>
    <mergeCell ref="R121:R127"/>
    <mergeCell ref="S121:S127"/>
    <mergeCell ref="T115:T118"/>
    <mergeCell ref="T137:T141"/>
    <mergeCell ref="T129:T133"/>
    <mergeCell ref="O129:O135"/>
    <mergeCell ref="N27:N32"/>
    <mergeCell ref="O27:O32"/>
    <mergeCell ref="P27:P32"/>
    <mergeCell ref="Q27:Q32"/>
    <mergeCell ref="R27:R32"/>
    <mergeCell ref="S27:S32"/>
    <mergeCell ref="N34:N39"/>
    <mergeCell ref="O34:O39"/>
    <mergeCell ref="P34:P39"/>
    <mergeCell ref="Q34:Q39"/>
    <mergeCell ref="R34:R39"/>
    <mergeCell ref="S34:S39"/>
    <mergeCell ref="A41:A47"/>
    <mergeCell ref="B41:B47"/>
    <mergeCell ref="C41:C47"/>
    <mergeCell ref="D41:D47"/>
    <mergeCell ref="G4:L4"/>
    <mergeCell ref="C22:C25"/>
    <mergeCell ref="D22:D25"/>
    <mergeCell ref="D13:D20"/>
    <mergeCell ref="A13:A20"/>
    <mergeCell ref="B13:B20"/>
    <mergeCell ref="C13:C20"/>
    <mergeCell ref="A22:A25"/>
    <mergeCell ref="B22:B25"/>
    <mergeCell ref="A27:A32"/>
    <mergeCell ref="B27:B32"/>
    <mergeCell ref="C27:C32"/>
    <mergeCell ref="D27:D32"/>
    <mergeCell ref="T22:T23"/>
    <mergeCell ref="T34:T35"/>
    <mergeCell ref="T27:T29"/>
    <mergeCell ref="R49:R54"/>
    <mergeCell ref="S49:S54"/>
    <mergeCell ref="T49:T50"/>
    <mergeCell ref="T41:T42"/>
    <mergeCell ref="T56:T57"/>
    <mergeCell ref="R56:R59"/>
    <mergeCell ref="S56:S59"/>
    <mergeCell ref="T177:T179"/>
    <mergeCell ref="T172:T174"/>
    <mergeCell ref="A177:A179"/>
    <mergeCell ref="B177:B179"/>
    <mergeCell ref="C177:C179"/>
    <mergeCell ref="D177:D179"/>
    <mergeCell ref="A172:A174"/>
    <mergeCell ref="B172:B174"/>
    <mergeCell ref="C172:C174"/>
    <mergeCell ref="D172:D174"/>
    <mergeCell ref="Q177:Q179"/>
    <mergeCell ref="N177:N179"/>
    <mergeCell ref="O177:O179"/>
    <mergeCell ref="P177:P179"/>
    <mergeCell ref="R177:R179"/>
    <mergeCell ref="S177:S179"/>
    <mergeCell ref="Q172:Q174"/>
    <mergeCell ref="N172:N174"/>
    <mergeCell ref="O172:O174"/>
    <mergeCell ref="P172:P174"/>
    <mergeCell ref="R172:R174"/>
    <mergeCell ref="S172:S174"/>
    <mergeCell ref="T157:T161"/>
    <mergeCell ref="T149:T153"/>
    <mergeCell ref="D149:D153"/>
    <mergeCell ref="N157:N163"/>
    <mergeCell ref="O157:O163"/>
    <mergeCell ref="P157:P163"/>
    <mergeCell ref="Q157:Q163"/>
    <mergeCell ref="R157:R163"/>
    <mergeCell ref="S157:S163"/>
    <mergeCell ref="N149:N155"/>
    <mergeCell ref="O149:O155"/>
    <mergeCell ref="P149:P155"/>
    <mergeCell ref="Q149:Q155"/>
    <mergeCell ref="R149:R155"/>
    <mergeCell ref="S149:S155"/>
    <mergeCell ref="N129:N135"/>
    <mergeCell ref="N137:N143"/>
    <mergeCell ref="A129:A135"/>
    <mergeCell ref="B129:B135"/>
    <mergeCell ref="C129:C135"/>
    <mergeCell ref="D129:D135"/>
    <mergeCell ref="A137:A143"/>
    <mergeCell ref="B137:B143"/>
    <mergeCell ref="C137:C143"/>
    <mergeCell ref="D137:D143"/>
    <mergeCell ref="N115:N118"/>
    <mergeCell ref="T121:T126"/>
    <mergeCell ref="T110:T111"/>
    <mergeCell ref="T107:T108"/>
    <mergeCell ref="O115:O118"/>
    <mergeCell ref="P115:P118"/>
    <mergeCell ref="Q115:Q118"/>
    <mergeCell ref="R115:R118"/>
    <mergeCell ref="S115:S118"/>
    <mergeCell ref="S107:S113"/>
    <mergeCell ref="A121:A127"/>
    <mergeCell ref="B121:B127"/>
    <mergeCell ref="C121:C127"/>
    <mergeCell ref="D121:D127"/>
    <mergeCell ref="A180:D180"/>
    <mergeCell ref="A185:J185"/>
    <mergeCell ref="A186:J188"/>
    <mergeCell ref="A3:T3"/>
    <mergeCell ref="A5:T5"/>
    <mergeCell ref="A6:T6"/>
    <mergeCell ref="A7:C9"/>
    <mergeCell ref="D7:D9"/>
    <mergeCell ref="E7:M7"/>
    <mergeCell ref="N7:S7"/>
    <mergeCell ref="T7:T9"/>
    <mergeCell ref="E8:G8"/>
    <mergeCell ref="H8:J8"/>
    <mergeCell ref="K8:M8"/>
    <mergeCell ref="N8:O8"/>
    <mergeCell ref="T13:T16"/>
    <mergeCell ref="P8:P9"/>
    <mergeCell ref="Q8:Q9"/>
    <mergeCell ref="R8:S8"/>
    <mergeCell ref="T83:T84"/>
    <mergeCell ref="D71:D75"/>
    <mergeCell ref="A77:A81"/>
    <mergeCell ref="T90:T92"/>
    <mergeCell ref="T71:T73"/>
    <mergeCell ref="T65:T67"/>
    <mergeCell ref="P71:P75"/>
    <mergeCell ref="Q71:Q75"/>
    <mergeCell ref="R71:R75"/>
    <mergeCell ref="S71:S75"/>
    <mergeCell ref="P83:P88"/>
    <mergeCell ref="Q83:Q88"/>
    <mergeCell ref="R83:R88"/>
    <mergeCell ref="S83:S88"/>
    <mergeCell ref="P90:P95"/>
    <mergeCell ref="Q90:Q95"/>
    <mergeCell ref="R90:R95"/>
    <mergeCell ref="S90:S95"/>
    <mergeCell ref="T77:T81"/>
    <mergeCell ref="B77:B81"/>
    <mergeCell ref="C77:C81"/>
    <mergeCell ref="D77:D81"/>
    <mergeCell ref="A83:A88"/>
    <mergeCell ref="B83:B88"/>
    <mergeCell ref="C83:C88"/>
    <mergeCell ref="A115:A118"/>
    <mergeCell ref="B115:B118"/>
    <mergeCell ref="C115:C118"/>
    <mergeCell ref="D115:D118"/>
    <mergeCell ref="N13:N20"/>
    <mergeCell ref="O13:O20"/>
    <mergeCell ref="P13:P20"/>
    <mergeCell ref="Q13:Q20"/>
    <mergeCell ref="R13:R20"/>
    <mergeCell ref="N107:N113"/>
    <mergeCell ref="O107:O113"/>
    <mergeCell ref="P107:P113"/>
    <mergeCell ref="Q107:Q113"/>
    <mergeCell ref="R107:R113"/>
    <mergeCell ref="N71:N75"/>
    <mergeCell ref="O71:O75"/>
    <mergeCell ref="N61:N63"/>
    <mergeCell ref="O61:O63"/>
    <mergeCell ref="N83:N88"/>
    <mergeCell ref="O83:O88"/>
    <mergeCell ref="N90:N95"/>
    <mergeCell ref="O90:O95"/>
    <mergeCell ref="A65:A69"/>
    <mergeCell ref="B65:B69"/>
    <mergeCell ref="N22:N25"/>
    <mergeCell ref="O22:O25"/>
    <mergeCell ref="P22:P25"/>
    <mergeCell ref="Q22:Q25"/>
    <mergeCell ref="R22:R25"/>
    <mergeCell ref="S22:S25"/>
    <mergeCell ref="N103:N105"/>
    <mergeCell ref="A34:A39"/>
    <mergeCell ref="D34:D39"/>
    <mergeCell ref="C34:C39"/>
    <mergeCell ref="B34:B39"/>
    <mergeCell ref="Q49:Q54"/>
    <mergeCell ref="N49:N54"/>
    <mergeCell ref="O49:O54"/>
    <mergeCell ref="P49:P54"/>
    <mergeCell ref="Q56:Q59"/>
    <mergeCell ref="N56:N59"/>
    <mergeCell ref="O56:O59"/>
    <mergeCell ref="P56:P59"/>
    <mergeCell ref="C65:C69"/>
    <mergeCell ref="D65:D69"/>
    <mergeCell ref="A71:A75"/>
    <mergeCell ref="B71:B75"/>
    <mergeCell ref="C71:C75"/>
    <mergeCell ref="Q129:Q135"/>
    <mergeCell ref="R129:R135"/>
    <mergeCell ref="S129:S135"/>
    <mergeCell ref="O137:O143"/>
    <mergeCell ref="P137:P143"/>
    <mergeCell ref="Q137:Q143"/>
    <mergeCell ref="R137:R143"/>
    <mergeCell ref="S137:S143"/>
    <mergeCell ref="S13:S20"/>
    <mergeCell ref="P61:P63"/>
    <mergeCell ref="Q61:Q63"/>
    <mergeCell ref="R61:R63"/>
    <mergeCell ref="S61:S63"/>
    <mergeCell ref="P129:P135"/>
  </mergeCells>
  <printOptions horizontalCentered="1"/>
  <pageMargins left="0" right="0" top="0.15748031496062992" bottom="0.23622047244094491" header="0" footer="0"/>
  <pageSetup paperSize="9" scale="5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МСУ</vt:lpstr>
      <vt:lpstr>МСУ!Заголовки_для_печати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Danchikov</dc:creator>
  <cp:lastModifiedBy>Смирнова Елена</cp:lastModifiedBy>
  <cp:lastPrinted>2013-06-05T05:06:59Z</cp:lastPrinted>
  <dcterms:created xsi:type="dcterms:W3CDTF">2007-07-27T06:36:16Z</dcterms:created>
  <dcterms:modified xsi:type="dcterms:W3CDTF">2013-06-05T06:44:09Z</dcterms:modified>
</cp:coreProperties>
</file>