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лан" sheetId="1" r:id="rId1"/>
    <sheet name="фак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<sst xmlns="http://schemas.openxmlformats.org/spreadsheetml/2006/main" count="226" uniqueCount="108">
  <si>
    <t>Согласовано:</t>
  </si>
  <si>
    <t>Утверждено:</t>
  </si>
  <si>
    <t xml:space="preserve">Глава Администрации </t>
  </si>
  <si>
    <t>МО Кусинское сельское поселение</t>
  </si>
  <si>
    <t>МП «Жилищное хозяйство»</t>
  </si>
  <si>
    <t>Киришского муниципального района</t>
  </si>
  <si>
    <t>МП "ЖХ" по подготовке объектов ЖКХ</t>
  </si>
  <si>
    <t>к работе в осенне-зимний период 2012-2013г.г.</t>
  </si>
  <si>
    <t xml:space="preserve">                   по плану</t>
  </si>
  <si>
    <t>№ п/п</t>
  </si>
  <si>
    <t>Вид работ</t>
  </si>
  <si>
    <t>Наименование работ</t>
  </si>
  <si>
    <t>ед.изм.</t>
  </si>
  <si>
    <t>кол-во</t>
  </si>
  <si>
    <t>стоимость (тыс.руб)</t>
  </si>
  <si>
    <t>Срок исполнения</t>
  </si>
  <si>
    <t>Капитальный ремонт</t>
  </si>
  <si>
    <t>Жильё</t>
  </si>
  <si>
    <t>Замена ЦО №11</t>
  </si>
  <si>
    <t>п.м.</t>
  </si>
  <si>
    <t>3 кв.</t>
  </si>
  <si>
    <t>Замена ХВС №14</t>
  </si>
  <si>
    <t>Замена ЦО №8</t>
  </si>
  <si>
    <t>Ремонт межпанельных стыков домов № 13</t>
  </si>
  <si>
    <t>2-3кв</t>
  </si>
  <si>
    <t>Итого по кап.ремонту</t>
  </si>
  <si>
    <t>Текущий ремонт</t>
  </si>
  <si>
    <t>Косметический ремонт подъездов домов № 2,3,4,5,12,13,14,15</t>
  </si>
  <si>
    <t>2кв.</t>
  </si>
  <si>
    <t>Частичный ремонт кровли домов № 8,9,11</t>
  </si>
  <si>
    <t>кв.м.</t>
  </si>
  <si>
    <t>2-3 кв.</t>
  </si>
  <si>
    <t>Промывка отопительной системы жилого фонда №1-15</t>
  </si>
  <si>
    <t>август</t>
  </si>
  <si>
    <t>Замена ревизии запорной и регулирующей арматуры внутренних систем теплопотребления</t>
  </si>
  <si>
    <t>2 кв.</t>
  </si>
  <si>
    <t>Замена воздушников и дренажников</t>
  </si>
  <si>
    <t>Прочистка грязевиков</t>
  </si>
  <si>
    <t>Покраска и ремонт трубопровода</t>
  </si>
  <si>
    <t>Опресовка тепловых пунктов</t>
  </si>
  <si>
    <t>Очистка подвалов от мусора</t>
  </si>
  <si>
    <t>июнь</t>
  </si>
  <si>
    <t>Подготовка спец.техники для механической уборки</t>
  </si>
  <si>
    <t>шт.</t>
  </si>
  <si>
    <t xml:space="preserve">Завоз песка </t>
  </si>
  <si>
    <t>куб.м.</t>
  </si>
  <si>
    <t>Итого по тек.ремонту</t>
  </si>
  <si>
    <t xml:space="preserve">Всего </t>
  </si>
  <si>
    <t xml:space="preserve">Факт выполненых мероприятий </t>
  </si>
  <si>
    <t>на 30 августа 2012 г</t>
  </si>
  <si>
    <t xml:space="preserve">            по плану</t>
  </si>
  <si>
    <t xml:space="preserve">          по факту</t>
  </si>
  <si>
    <t>Примечание</t>
  </si>
  <si>
    <t>не истек срок</t>
  </si>
  <si>
    <t>выполнено</t>
  </si>
  <si>
    <t>Ремонт межпанельных стыков домов № 9,10,11,12,14,15</t>
  </si>
  <si>
    <t>Ремонт межпанельных стыков домов № 9,11,14,15</t>
  </si>
  <si>
    <t>Увеличение стоимости работ</t>
  </si>
  <si>
    <t>Косметический ремонт подъездов домов № 12,13</t>
  </si>
  <si>
    <t>перенос денежных средств на заделку межпанельн. стыков; продление срока работы,в связи с увольнением маляра</t>
  </si>
  <si>
    <t>Частичный ремонт кровли домов № 7,6,4</t>
  </si>
  <si>
    <t>Директор МП ЖХ</t>
  </si>
  <si>
    <t>______________ Худяков А.Е.</t>
  </si>
  <si>
    <t xml:space="preserve">Испотнитель </t>
  </si>
  <si>
    <t>______________ Цветков А.Г.</t>
  </si>
  <si>
    <t>Директор</t>
  </si>
  <si>
    <t>______________А.Е.Худяков</t>
  </si>
  <si>
    <t>к работе в осенне-зимний период 2013-2014г.г.</t>
  </si>
  <si>
    <t>Ремонт кровли №9</t>
  </si>
  <si>
    <t>Ремонт кровли № 3</t>
  </si>
  <si>
    <t xml:space="preserve">Замена канализации в подвале № 12 </t>
  </si>
  <si>
    <t>Замена отопления в подвале дома № 13</t>
  </si>
  <si>
    <t>Замена канализации в подвале № 10</t>
  </si>
  <si>
    <t>Замена отопления в подвале дома № 5</t>
  </si>
  <si>
    <t>Замена теплового узла в доме № 11</t>
  </si>
  <si>
    <t>Замена теплового узла в доме № 6</t>
  </si>
  <si>
    <t>Ремонт электросетей дом № 2</t>
  </si>
  <si>
    <t xml:space="preserve">План необходимых мероприятий </t>
  </si>
  <si>
    <t>2-4кв</t>
  </si>
  <si>
    <t>Герметизация швов домов № 6-15</t>
  </si>
  <si>
    <t>Ремонт кровли домов № 4-15</t>
  </si>
  <si>
    <t>Ремонт и покраска (цоколь) домов № 1-15</t>
  </si>
  <si>
    <t xml:space="preserve">Остекление   окон   в   местах    общего пользования       </t>
  </si>
  <si>
    <t>Ремонт подвальных помещений, в том числе:</t>
  </si>
  <si>
    <t xml:space="preserve">ремонт оконных проемов                  </t>
  </si>
  <si>
    <t xml:space="preserve">ремонт дверных проемов                  </t>
  </si>
  <si>
    <t xml:space="preserve">Ремонт     и     замена      инженерного
оборудования, в том числе:              
Ремонт     и     замена      инженерного
оборудования, в том числе:              
Ремонт     и     замена      инженерного
оборудования, в том числе:              
</t>
  </si>
  <si>
    <t xml:space="preserve">ремонт  и  замена   запорно-регулирующей
арматуры                                
</t>
  </si>
  <si>
    <t xml:space="preserve">ремонт и замена радиаторов              </t>
  </si>
  <si>
    <t xml:space="preserve">ремонт и замена трубопроводов           </t>
  </si>
  <si>
    <t>Профилактические работы</t>
  </si>
  <si>
    <t>гидропневмопромывка</t>
  </si>
  <si>
    <t xml:space="preserve">опрессовка  </t>
  </si>
  <si>
    <t xml:space="preserve">изоляция трубопроводов                  </t>
  </si>
  <si>
    <t>Ремонт оконных проемов в  местах  общего пользования</t>
  </si>
  <si>
    <t>Ремонт дверных проемов в  местах  общего пользования</t>
  </si>
  <si>
    <t xml:space="preserve">ремонт  внутридомового
электрооборудования                     
</t>
  </si>
  <si>
    <t xml:space="preserve">Промывка      внутридомовой      системы
отопления:                              
</t>
  </si>
  <si>
    <t xml:space="preserve">Замеры      сопротивления       изоляции
электропроводки                         
</t>
  </si>
  <si>
    <t xml:space="preserve">Герметичность на сетях канализации      </t>
  </si>
  <si>
    <t xml:space="preserve">Заключение договоров на обслуживание ВДГО  </t>
  </si>
  <si>
    <t xml:space="preserve">кв. м  </t>
  </si>
  <si>
    <t>система</t>
  </si>
  <si>
    <t>Итого:</t>
  </si>
  <si>
    <t>3-4 кв.</t>
  </si>
  <si>
    <t>Всего:</t>
  </si>
  <si>
    <t>стоимость руб.</t>
  </si>
  <si>
    <t>______________А.В. Воронин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</si>
</sst>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0&quot;р.&quot;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1" fillId="0" borderId="15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L54" sqref="L54"/>
    </sheetView>
  </sheetViews>
  <sheetFormatPr defaultColWidth="9.140625" defaultRowHeight="15"/>
  <cols>
    <col min="1" max="1" width="6.140625" style="56" customWidth="1"/>
    <col min="2" max="2" width="38.00390625" style="57" customWidth="1"/>
    <col min="3" max="3" width="9.140625" style="57" customWidth="1"/>
    <col min="4" max="4" width="11.8515625" style="57" customWidth="1"/>
    <col min="5" max="5" width="16.421875" style="65" customWidth="1"/>
    <col min="6" max="6" width="30.8515625" style="57" customWidth="1"/>
    <col min="7" max="16384" width="9.140625" style="57" customWidth="1"/>
  </cols>
  <sheetData>
    <row r="1" spans="1:6" ht="2.25" customHeight="1">
      <c r="A1" s="134" t="s">
        <v>0</v>
      </c>
      <c r="B1" s="135"/>
      <c r="F1" s="57" t="s">
        <v>1</v>
      </c>
    </row>
    <row r="2" spans="1:6" ht="15.75" hidden="1">
      <c r="A2" s="136" t="s">
        <v>2</v>
      </c>
      <c r="B2" s="137"/>
      <c r="F2" s="57" t="s">
        <v>65</v>
      </c>
    </row>
    <row r="3" spans="1:6" ht="15.75" hidden="1">
      <c r="A3" s="136" t="s">
        <v>3</v>
      </c>
      <c r="B3" s="137"/>
      <c r="F3" s="57" t="s">
        <v>4</v>
      </c>
    </row>
    <row r="4" spans="1:2" ht="15.75" hidden="1">
      <c r="A4" s="136" t="s">
        <v>5</v>
      </c>
      <c r="B4" s="137"/>
    </row>
    <row r="5" spans="2:6" ht="30.75" customHeight="1" hidden="1">
      <c r="B5" s="64" t="s">
        <v>107</v>
      </c>
      <c r="F5" s="57" t="s">
        <v>66</v>
      </c>
    </row>
    <row r="6" ht="15.75" hidden="1">
      <c r="B6" s="58"/>
    </row>
    <row r="7" ht="15.75" hidden="1">
      <c r="B7" s="58"/>
    </row>
    <row r="8" spans="1:2" ht="15.75" hidden="1">
      <c r="A8" s="58"/>
      <c r="B8" s="59"/>
    </row>
    <row r="9" spans="1:2" ht="15.75" hidden="1">
      <c r="A9" s="58"/>
      <c r="B9" s="59"/>
    </row>
    <row r="10" ht="15.75" hidden="1"/>
    <row r="11" spans="1:6" ht="15.75" hidden="1">
      <c r="A11" s="123" t="s">
        <v>77</v>
      </c>
      <c r="B11" s="124"/>
      <c r="C11" s="124"/>
      <c r="D11" s="124"/>
      <c r="E11" s="124"/>
      <c r="F11" s="124"/>
    </row>
    <row r="12" spans="1:6" ht="15.75">
      <c r="A12" s="123" t="s">
        <v>6</v>
      </c>
      <c r="B12" s="124"/>
      <c r="C12" s="124"/>
      <c r="D12" s="124"/>
      <c r="E12" s="124"/>
      <c r="F12" s="124"/>
    </row>
    <row r="13" spans="1:6" ht="15.75">
      <c r="A13" s="123" t="s">
        <v>67</v>
      </c>
      <c r="B13" s="124"/>
      <c r="C13" s="124"/>
      <c r="D13" s="124"/>
      <c r="E13" s="124"/>
      <c r="F13" s="124"/>
    </row>
    <row r="14" spans="1:6" ht="15.75">
      <c r="A14" s="60"/>
      <c r="B14" s="61"/>
      <c r="C14" s="62"/>
      <c r="D14" s="61"/>
      <c r="E14" s="63"/>
      <c r="F14" s="61"/>
    </row>
    <row r="15" spans="1:6" ht="15.75">
      <c r="A15" s="60"/>
      <c r="B15" s="61"/>
      <c r="C15" s="62"/>
      <c r="D15" s="61"/>
      <c r="E15" s="63"/>
      <c r="F15" s="61"/>
    </row>
    <row r="16" spans="1:6" ht="15.75">
      <c r="A16" s="125" t="s">
        <v>9</v>
      </c>
      <c r="B16" s="125" t="s">
        <v>11</v>
      </c>
      <c r="C16" s="128" t="s">
        <v>12</v>
      </c>
      <c r="D16" s="130" t="s">
        <v>8</v>
      </c>
      <c r="E16" s="131"/>
      <c r="F16" s="132" t="s">
        <v>15</v>
      </c>
    </row>
    <row r="17" spans="1:6" ht="15.75">
      <c r="A17" s="126"/>
      <c r="B17" s="127"/>
      <c r="C17" s="129"/>
      <c r="D17" s="66" t="s">
        <v>13</v>
      </c>
      <c r="E17" s="67" t="s">
        <v>106</v>
      </c>
      <c r="F17" s="133"/>
    </row>
    <row r="18" spans="1:6" ht="28.5" customHeight="1">
      <c r="A18" s="118" t="s">
        <v>16</v>
      </c>
      <c r="B18" s="119"/>
      <c r="C18" s="119"/>
      <c r="D18" s="119"/>
      <c r="E18" s="119"/>
      <c r="F18" s="119"/>
    </row>
    <row r="19" spans="1:6" ht="24" customHeight="1">
      <c r="A19" s="116">
        <v>1</v>
      </c>
      <c r="B19" s="69" t="s">
        <v>68</v>
      </c>
      <c r="C19" s="70" t="s">
        <v>101</v>
      </c>
      <c r="D19" s="68">
        <v>573.5</v>
      </c>
      <c r="E19" s="71">
        <f>D19*1000/10+20000</f>
        <v>77350</v>
      </c>
      <c r="F19" s="72" t="s">
        <v>24</v>
      </c>
    </row>
    <row r="20" spans="1:6" ht="24" customHeight="1">
      <c r="A20" s="116">
        <v>2</v>
      </c>
      <c r="B20" s="69" t="s">
        <v>69</v>
      </c>
      <c r="C20" s="70" t="s">
        <v>101</v>
      </c>
      <c r="D20" s="73">
        <v>401.6</v>
      </c>
      <c r="E20" s="71">
        <f>D20*1000/10+20000</f>
        <v>60160</v>
      </c>
      <c r="F20" s="72" t="s">
        <v>24</v>
      </c>
    </row>
    <row r="21" spans="1:6" ht="24" customHeight="1">
      <c r="A21" s="116">
        <v>3</v>
      </c>
      <c r="B21" s="69" t="s">
        <v>70</v>
      </c>
      <c r="C21" s="72" t="s">
        <v>19</v>
      </c>
      <c r="D21" s="73">
        <v>57</v>
      </c>
      <c r="E21" s="67">
        <v>145000</v>
      </c>
      <c r="F21" s="72" t="s">
        <v>24</v>
      </c>
    </row>
    <row r="22" spans="1:6" ht="24" customHeight="1">
      <c r="A22" s="116">
        <v>4</v>
      </c>
      <c r="B22" s="69" t="s">
        <v>72</v>
      </c>
      <c r="C22" s="72" t="s">
        <v>19</v>
      </c>
      <c r="D22" s="73">
        <v>63</v>
      </c>
      <c r="E22" s="67">
        <v>144859</v>
      </c>
      <c r="F22" s="72" t="s">
        <v>24</v>
      </c>
    </row>
    <row r="23" spans="1:6" ht="24" customHeight="1">
      <c r="A23" s="116">
        <v>5</v>
      </c>
      <c r="B23" s="69" t="s">
        <v>71</v>
      </c>
      <c r="C23" s="72" t="s">
        <v>19</v>
      </c>
      <c r="D23" s="74">
        <v>218</v>
      </c>
      <c r="E23" s="67">
        <v>280000</v>
      </c>
      <c r="F23" s="72" t="s">
        <v>24</v>
      </c>
    </row>
    <row r="24" spans="1:6" ht="24" customHeight="1">
      <c r="A24" s="116">
        <v>5</v>
      </c>
      <c r="B24" s="69" t="s">
        <v>73</v>
      </c>
      <c r="C24" s="72" t="s">
        <v>19</v>
      </c>
      <c r="D24" s="73">
        <v>198</v>
      </c>
      <c r="E24" s="67">
        <v>310000</v>
      </c>
      <c r="F24" s="72" t="s">
        <v>24</v>
      </c>
    </row>
    <row r="25" spans="1:6" ht="24" customHeight="1">
      <c r="A25" s="116">
        <v>7</v>
      </c>
      <c r="B25" s="69" t="s">
        <v>74</v>
      </c>
      <c r="C25" s="72" t="s">
        <v>43</v>
      </c>
      <c r="D25" s="73">
        <v>1</v>
      </c>
      <c r="E25" s="67">
        <v>39000</v>
      </c>
      <c r="F25" s="72" t="s">
        <v>24</v>
      </c>
    </row>
    <row r="26" spans="1:6" ht="24" customHeight="1">
      <c r="A26" s="116">
        <v>8</v>
      </c>
      <c r="B26" s="69" t="s">
        <v>75</v>
      </c>
      <c r="C26" s="72" t="s">
        <v>43</v>
      </c>
      <c r="D26" s="73">
        <v>1</v>
      </c>
      <c r="E26" s="67">
        <v>39000</v>
      </c>
      <c r="F26" s="72" t="s">
        <v>24</v>
      </c>
    </row>
    <row r="27" spans="1:6" ht="24" customHeight="1">
      <c r="A27" s="116">
        <v>9</v>
      </c>
      <c r="B27" s="75" t="s">
        <v>76</v>
      </c>
      <c r="C27" s="72" t="s">
        <v>43</v>
      </c>
      <c r="D27" s="73">
        <v>1</v>
      </c>
      <c r="E27" s="76">
        <v>540000</v>
      </c>
      <c r="F27" s="72" t="s">
        <v>78</v>
      </c>
    </row>
    <row r="28" spans="1:6" ht="30" customHeight="1">
      <c r="A28" s="77"/>
      <c r="B28" s="78"/>
      <c r="C28" s="79"/>
      <c r="D28" s="80" t="s">
        <v>103</v>
      </c>
      <c r="E28" s="81">
        <f>SUM(E19:E27)</f>
        <v>1635369</v>
      </c>
      <c r="F28" s="82"/>
    </row>
    <row r="29" spans="1:6" ht="25.5" customHeight="1">
      <c r="A29" s="118" t="s">
        <v>26</v>
      </c>
      <c r="B29" s="119"/>
      <c r="C29" s="119"/>
      <c r="D29" s="119"/>
      <c r="E29" s="119"/>
      <c r="F29" s="119"/>
    </row>
    <row r="30" spans="1:6" ht="27.75" customHeight="1">
      <c r="A30" s="72">
        <v>1</v>
      </c>
      <c r="B30" s="69" t="s">
        <v>80</v>
      </c>
      <c r="C30" s="70" t="s">
        <v>101</v>
      </c>
      <c r="D30" s="83">
        <v>60</v>
      </c>
      <c r="E30" s="67">
        <f>1000*D30</f>
        <v>60000</v>
      </c>
      <c r="F30" s="72" t="s">
        <v>24</v>
      </c>
    </row>
    <row r="31" spans="1:6" ht="27" customHeight="1">
      <c r="A31" s="72">
        <v>2</v>
      </c>
      <c r="B31" s="69" t="s">
        <v>79</v>
      </c>
      <c r="C31" s="84" t="s">
        <v>19</v>
      </c>
      <c r="D31" s="84">
        <v>120</v>
      </c>
      <c r="E31" s="67">
        <f>800*D31</f>
        <v>96000</v>
      </c>
      <c r="F31" s="72" t="s">
        <v>28</v>
      </c>
    </row>
    <row r="32" spans="1:6" ht="27" customHeight="1">
      <c r="A32" s="72">
        <v>3</v>
      </c>
      <c r="B32" s="85" t="s">
        <v>81</v>
      </c>
      <c r="C32" s="70" t="s">
        <v>101</v>
      </c>
      <c r="D32" s="84">
        <v>306</v>
      </c>
      <c r="E32" s="67">
        <f>D32*0.6*0.3*136</f>
        <v>7490.88</v>
      </c>
      <c r="F32" s="72" t="s">
        <v>24</v>
      </c>
    </row>
    <row r="33" spans="1:6" ht="33.75" customHeight="1">
      <c r="A33" s="72">
        <v>4</v>
      </c>
      <c r="B33" s="86" t="s">
        <v>82</v>
      </c>
      <c r="C33" s="72" t="s">
        <v>43</v>
      </c>
      <c r="D33" s="87">
        <v>6</v>
      </c>
      <c r="E33" s="67">
        <f>500*6</f>
        <v>3000</v>
      </c>
      <c r="F33" s="72" t="s">
        <v>104</v>
      </c>
    </row>
    <row r="34" spans="1:6" ht="30" customHeight="1">
      <c r="A34" s="72">
        <v>5</v>
      </c>
      <c r="B34" s="86" t="s">
        <v>94</v>
      </c>
      <c r="C34" s="72" t="s">
        <v>43</v>
      </c>
      <c r="D34" s="87">
        <v>4</v>
      </c>
      <c r="E34" s="67">
        <f>2000*D34</f>
        <v>8000</v>
      </c>
      <c r="F34" s="72" t="s">
        <v>104</v>
      </c>
    </row>
    <row r="35" spans="1:6" ht="31.5" customHeight="1">
      <c r="A35" s="72">
        <v>6</v>
      </c>
      <c r="B35" s="101" t="s">
        <v>95</v>
      </c>
      <c r="C35" s="88" t="s">
        <v>43</v>
      </c>
      <c r="D35" s="102">
        <v>8</v>
      </c>
      <c r="E35" s="103">
        <f>2000*D35</f>
        <v>16000</v>
      </c>
      <c r="F35" s="88" t="s">
        <v>104</v>
      </c>
    </row>
    <row r="36" spans="1:6" ht="26.25" customHeight="1">
      <c r="A36" s="99">
        <v>7</v>
      </c>
      <c r="B36" s="91" t="s">
        <v>83</v>
      </c>
      <c r="C36" s="92"/>
      <c r="D36" s="93"/>
      <c r="E36" s="94"/>
      <c r="F36" s="95"/>
    </row>
    <row r="37" spans="1:6" ht="15" customHeight="1">
      <c r="A37" s="100"/>
      <c r="B37" s="85" t="s">
        <v>84</v>
      </c>
      <c r="C37" s="72" t="s">
        <v>43</v>
      </c>
      <c r="D37" s="87">
        <v>18</v>
      </c>
      <c r="E37" s="67">
        <f>500*D37</f>
        <v>9000</v>
      </c>
      <c r="F37" s="84" t="s">
        <v>104</v>
      </c>
    </row>
    <row r="38" spans="1:6" ht="16.5" customHeight="1">
      <c r="A38" s="90"/>
      <c r="B38" s="105" t="s">
        <v>85</v>
      </c>
      <c r="C38" s="90" t="s">
        <v>43</v>
      </c>
      <c r="D38" s="106">
        <v>4</v>
      </c>
      <c r="E38" s="107">
        <f>1300*D38</f>
        <v>5200</v>
      </c>
      <c r="F38" s="108" t="s">
        <v>104</v>
      </c>
    </row>
    <row r="39" spans="1:6" ht="30" customHeight="1">
      <c r="A39" s="88">
        <v>8</v>
      </c>
      <c r="B39" s="91" t="s">
        <v>86</v>
      </c>
      <c r="C39" s="92"/>
      <c r="D39" s="93"/>
      <c r="E39" s="94"/>
      <c r="F39" s="95"/>
    </row>
    <row r="40" spans="1:6" ht="31.5" customHeight="1">
      <c r="A40" s="89"/>
      <c r="B40" s="86" t="s">
        <v>87</v>
      </c>
      <c r="C40" s="72" t="s">
        <v>43</v>
      </c>
      <c r="D40" s="87">
        <v>24</v>
      </c>
      <c r="E40" s="67">
        <f>500*D40</f>
        <v>12000</v>
      </c>
      <c r="F40" s="72" t="s">
        <v>24</v>
      </c>
    </row>
    <row r="41" spans="1:6" ht="16.5" customHeight="1">
      <c r="A41" s="89"/>
      <c r="B41" s="86" t="s">
        <v>88</v>
      </c>
      <c r="C41" s="72" t="s">
        <v>43</v>
      </c>
      <c r="D41" s="87">
        <v>8</v>
      </c>
      <c r="E41" s="67">
        <f>4000*D41</f>
        <v>32000</v>
      </c>
      <c r="F41" s="72" t="s">
        <v>24</v>
      </c>
    </row>
    <row r="42" spans="1:6" ht="15.75" customHeight="1">
      <c r="A42" s="89"/>
      <c r="B42" s="86" t="s">
        <v>89</v>
      </c>
      <c r="C42" s="84" t="s">
        <v>19</v>
      </c>
      <c r="D42" s="87">
        <v>60</v>
      </c>
      <c r="E42" s="67">
        <f>130*D42</f>
        <v>7800</v>
      </c>
      <c r="F42" s="72" t="s">
        <v>24</v>
      </c>
    </row>
    <row r="43" spans="1:6" ht="31.5" customHeight="1">
      <c r="A43" s="90"/>
      <c r="B43" s="86" t="s">
        <v>96</v>
      </c>
      <c r="C43" s="72" t="s">
        <v>102</v>
      </c>
      <c r="D43" s="73">
        <v>15</v>
      </c>
      <c r="E43" s="67">
        <v>15000</v>
      </c>
      <c r="F43" s="72" t="s">
        <v>104</v>
      </c>
    </row>
    <row r="44" spans="1:6" ht="24" customHeight="1">
      <c r="A44" s="120" t="s">
        <v>90</v>
      </c>
      <c r="B44" s="121"/>
      <c r="C44" s="121"/>
      <c r="D44" s="121"/>
      <c r="E44" s="121"/>
      <c r="F44" s="122"/>
    </row>
    <row r="45" spans="1:6" ht="30" customHeight="1">
      <c r="A45" s="99">
        <v>1</v>
      </c>
      <c r="B45" s="96" t="s">
        <v>97</v>
      </c>
      <c r="C45" s="97"/>
      <c r="D45" s="79"/>
      <c r="E45" s="81"/>
      <c r="F45" s="98"/>
    </row>
    <row r="46" spans="1:6" ht="14.25" customHeight="1">
      <c r="A46" s="89"/>
      <c r="B46" s="113" t="s">
        <v>91</v>
      </c>
      <c r="C46" s="108" t="s">
        <v>102</v>
      </c>
      <c r="D46" s="115">
        <v>15</v>
      </c>
      <c r="E46" s="107">
        <v>250000</v>
      </c>
      <c r="F46" s="90" t="s">
        <v>33</v>
      </c>
    </row>
    <row r="47" spans="1:6" ht="14.25" customHeight="1">
      <c r="A47" s="89"/>
      <c r="B47" s="85" t="s">
        <v>92</v>
      </c>
      <c r="C47" s="84" t="s">
        <v>102</v>
      </c>
      <c r="D47" s="73">
        <v>15</v>
      </c>
      <c r="E47" s="67"/>
      <c r="F47" s="90" t="s">
        <v>33</v>
      </c>
    </row>
    <row r="48" spans="1:6" ht="15" customHeight="1">
      <c r="A48" s="90"/>
      <c r="B48" s="86" t="s">
        <v>93</v>
      </c>
      <c r="C48" s="84" t="s">
        <v>19</v>
      </c>
      <c r="D48" s="73">
        <v>18</v>
      </c>
      <c r="E48" s="67">
        <v>5000</v>
      </c>
      <c r="F48" s="72" t="s">
        <v>104</v>
      </c>
    </row>
    <row r="49" spans="1:6" ht="30" customHeight="1">
      <c r="A49" s="72">
        <v>2</v>
      </c>
      <c r="B49" s="86" t="s">
        <v>98</v>
      </c>
      <c r="C49" s="72" t="s">
        <v>102</v>
      </c>
      <c r="D49" s="73">
        <v>2</v>
      </c>
      <c r="E49" s="67">
        <v>90000</v>
      </c>
      <c r="F49" s="72" t="s">
        <v>104</v>
      </c>
    </row>
    <row r="50" spans="1:6" ht="20.25" customHeight="1">
      <c r="A50" s="72">
        <v>3</v>
      </c>
      <c r="B50" s="86" t="s">
        <v>99</v>
      </c>
      <c r="C50" s="109" t="s">
        <v>102</v>
      </c>
      <c r="D50" s="73">
        <v>15</v>
      </c>
      <c r="E50" s="67"/>
      <c r="F50" s="72" t="s">
        <v>104</v>
      </c>
    </row>
    <row r="51" spans="1:6" ht="23.25" customHeight="1">
      <c r="A51" s="72">
        <v>4</v>
      </c>
      <c r="B51" s="86" t="s">
        <v>100</v>
      </c>
      <c r="C51" s="72"/>
      <c r="D51" s="73">
        <v>1</v>
      </c>
      <c r="E51" s="67">
        <v>180000</v>
      </c>
      <c r="F51" s="72" t="s">
        <v>104</v>
      </c>
    </row>
    <row r="52" spans="1:6" ht="18.75" customHeight="1">
      <c r="A52" s="72">
        <v>5</v>
      </c>
      <c r="B52" s="69" t="s">
        <v>36</v>
      </c>
      <c r="C52" s="84" t="s">
        <v>43</v>
      </c>
      <c r="D52" s="72">
        <v>24</v>
      </c>
      <c r="E52" s="67">
        <f>500*D52</f>
        <v>12000</v>
      </c>
      <c r="F52" s="72" t="s">
        <v>35</v>
      </c>
    </row>
    <row r="53" spans="1:6" ht="21" customHeight="1">
      <c r="A53" s="72">
        <v>6</v>
      </c>
      <c r="B53" s="69" t="s">
        <v>37</v>
      </c>
      <c r="C53" s="84" t="s">
        <v>43</v>
      </c>
      <c r="D53" s="72">
        <v>18</v>
      </c>
      <c r="E53" s="67"/>
      <c r="F53" s="72" t="s">
        <v>35</v>
      </c>
    </row>
    <row r="54" spans="1:6" ht="20.25" customHeight="1">
      <c r="A54" s="72">
        <v>7</v>
      </c>
      <c r="B54" s="69" t="s">
        <v>38</v>
      </c>
      <c r="C54" s="84" t="s">
        <v>19</v>
      </c>
      <c r="D54" s="72">
        <v>22</v>
      </c>
      <c r="E54" s="67">
        <v>3000</v>
      </c>
      <c r="F54" s="72" t="s">
        <v>35</v>
      </c>
    </row>
    <row r="55" spans="1:6" ht="18.75" customHeight="1">
      <c r="A55" s="72">
        <v>8</v>
      </c>
      <c r="B55" s="69" t="s">
        <v>40</v>
      </c>
      <c r="C55" s="84" t="s">
        <v>43</v>
      </c>
      <c r="D55" s="72">
        <v>10</v>
      </c>
      <c r="E55" s="67"/>
      <c r="F55" s="72" t="s">
        <v>35</v>
      </c>
    </row>
    <row r="56" spans="1:6" ht="15.75">
      <c r="A56" s="72">
        <v>9</v>
      </c>
      <c r="B56" s="69" t="s">
        <v>42</v>
      </c>
      <c r="C56" s="72" t="s">
        <v>43</v>
      </c>
      <c r="D56" s="72">
        <v>4</v>
      </c>
      <c r="E56" s="67">
        <v>130000</v>
      </c>
      <c r="F56" s="72" t="s">
        <v>31</v>
      </c>
    </row>
    <row r="57" spans="1:6" ht="16.5" customHeight="1">
      <c r="A57" s="72">
        <v>10</v>
      </c>
      <c r="B57" s="110" t="s">
        <v>44</v>
      </c>
      <c r="C57" s="104" t="s">
        <v>45</v>
      </c>
      <c r="D57" s="103">
        <v>10</v>
      </c>
      <c r="E57" s="111">
        <f>600*D57</f>
        <v>6000</v>
      </c>
      <c r="F57" s="88" t="s">
        <v>31</v>
      </c>
    </row>
    <row r="58" spans="1:6" ht="15.75">
      <c r="A58" s="112"/>
      <c r="B58" s="78"/>
      <c r="C58" s="79"/>
      <c r="D58" s="79" t="s">
        <v>103</v>
      </c>
      <c r="E58" s="81">
        <f>SUM(E30:E57)</f>
        <v>947490.88</v>
      </c>
      <c r="F58" s="82"/>
    </row>
    <row r="59" spans="1:6" ht="15.75">
      <c r="A59" s="117"/>
      <c r="B59" s="78"/>
      <c r="C59" s="79"/>
      <c r="D59" s="79" t="s">
        <v>105</v>
      </c>
      <c r="E59" s="114">
        <f>E28+E58</f>
        <v>2582859.88</v>
      </c>
      <c r="F59" s="82"/>
    </row>
  </sheetData>
  <sheetProtection/>
  <mergeCells count="15">
    <mergeCell ref="A18:F18"/>
    <mergeCell ref="A1:B1"/>
    <mergeCell ref="A2:B2"/>
    <mergeCell ref="A3:B3"/>
    <mergeCell ref="A4:B4"/>
    <mergeCell ref="A29:F29"/>
    <mergeCell ref="A44:F44"/>
    <mergeCell ref="A11:F11"/>
    <mergeCell ref="A12:F12"/>
    <mergeCell ref="A13:F13"/>
    <mergeCell ref="A16:A17"/>
    <mergeCell ref="B16:B17"/>
    <mergeCell ref="C16:C17"/>
    <mergeCell ref="D16:E16"/>
    <mergeCell ref="F16:F17"/>
  </mergeCells>
  <printOptions/>
  <pageMargins left="1.00625" right="0.4083333333333333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3">
      <selection activeCell="A16" sqref="A16"/>
    </sheetView>
  </sheetViews>
  <sheetFormatPr defaultColWidth="9.140625" defaultRowHeight="15"/>
  <cols>
    <col min="1" max="1" width="13.8515625" style="0" customWidth="1"/>
    <col min="3" max="3" width="15.57421875" style="0" customWidth="1"/>
    <col min="6" max="6" width="11.7109375" style="0" customWidth="1"/>
    <col min="7" max="7" width="10.00390625" style="0" customWidth="1"/>
    <col min="9" max="9" width="12.140625" style="0" customWidth="1"/>
    <col min="11" max="11" width="11.8515625" style="0" customWidth="1"/>
  </cols>
  <sheetData>
    <row r="2" spans="1:7" ht="14.25">
      <c r="A2" s="1"/>
      <c r="D2" s="2"/>
      <c r="E2" s="3" t="s">
        <v>48</v>
      </c>
      <c r="F2" s="3"/>
      <c r="G2" s="1"/>
    </row>
    <row r="3" spans="1:7" ht="14.25">
      <c r="A3" s="1"/>
      <c r="D3" s="2"/>
      <c r="E3" s="3" t="s">
        <v>6</v>
      </c>
      <c r="F3" s="3"/>
      <c r="G3" s="1"/>
    </row>
    <row r="4" spans="1:7" ht="14.25">
      <c r="A4" s="1"/>
      <c r="D4" s="2"/>
      <c r="E4" s="3" t="s">
        <v>7</v>
      </c>
      <c r="F4" s="3"/>
      <c r="G4" s="51" t="s">
        <v>49</v>
      </c>
    </row>
    <row r="5" spans="1:7" ht="14.25">
      <c r="A5" s="1"/>
      <c r="B5" s="1"/>
      <c r="C5" s="1"/>
      <c r="D5" s="4"/>
      <c r="E5" s="1"/>
      <c r="F5" s="1"/>
      <c r="G5" s="1"/>
    </row>
    <row r="6" spans="1:11" ht="14.25">
      <c r="A6" s="5"/>
      <c r="B6" s="6"/>
      <c r="C6" s="5"/>
      <c r="D6" s="7"/>
      <c r="E6" s="8" t="s">
        <v>50</v>
      </c>
      <c r="F6" s="9"/>
      <c r="G6" s="5"/>
      <c r="H6" s="8" t="s">
        <v>51</v>
      </c>
      <c r="I6" s="9"/>
      <c r="J6" s="5"/>
      <c r="K6" s="5"/>
    </row>
    <row r="7" spans="1:11" ht="38.25">
      <c r="A7" s="10" t="s">
        <v>9</v>
      </c>
      <c r="B7" s="11" t="s">
        <v>10</v>
      </c>
      <c r="C7" s="10" t="s">
        <v>11</v>
      </c>
      <c r="D7" s="11" t="s">
        <v>12</v>
      </c>
      <c r="E7" s="12" t="s">
        <v>13</v>
      </c>
      <c r="F7" s="11" t="s">
        <v>14</v>
      </c>
      <c r="G7" s="10" t="s">
        <v>11</v>
      </c>
      <c r="H7" s="12" t="s">
        <v>13</v>
      </c>
      <c r="I7" s="11" t="s">
        <v>14</v>
      </c>
      <c r="J7" s="10" t="s">
        <v>15</v>
      </c>
      <c r="K7" s="10" t="s">
        <v>52</v>
      </c>
    </row>
    <row r="8" spans="1:11" ht="14.25">
      <c r="A8" s="13">
        <v>1</v>
      </c>
      <c r="B8" s="14" t="s">
        <v>16</v>
      </c>
      <c r="C8" s="13" t="s">
        <v>17</v>
      </c>
      <c r="D8" s="15"/>
      <c r="E8" s="16"/>
      <c r="F8" s="15"/>
      <c r="G8" s="13" t="s">
        <v>17</v>
      </c>
      <c r="H8" s="16"/>
      <c r="I8" s="15"/>
      <c r="J8" s="16"/>
      <c r="K8" s="16"/>
    </row>
    <row r="9" spans="1:11" ht="25.5">
      <c r="A9" s="17"/>
      <c r="B9" s="18"/>
      <c r="C9" s="19" t="s">
        <v>18</v>
      </c>
      <c r="D9" s="11" t="s">
        <v>19</v>
      </c>
      <c r="E9" s="10">
        <v>180</v>
      </c>
      <c r="F9" s="20">
        <f>283</f>
        <v>283</v>
      </c>
      <c r="G9" s="19" t="s">
        <v>18</v>
      </c>
      <c r="H9" s="10">
        <v>0</v>
      </c>
      <c r="I9" s="20">
        <v>0</v>
      </c>
      <c r="J9" s="10" t="s">
        <v>20</v>
      </c>
      <c r="K9" s="10" t="s">
        <v>53</v>
      </c>
    </row>
    <row r="10" spans="1:11" ht="25.5">
      <c r="A10" s="21"/>
      <c r="B10" s="22"/>
      <c r="C10" s="23" t="s">
        <v>21</v>
      </c>
      <c r="D10" s="24" t="s">
        <v>19</v>
      </c>
      <c r="E10" s="25">
        <v>45</v>
      </c>
      <c r="F10" s="26">
        <v>100</v>
      </c>
      <c r="G10" s="17" t="s">
        <v>21</v>
      </c>
      <c r="H10" s="25">
        <v>0</v>
      </c>
      <c r="I10" s="26">
        <v>0</v>
      </c>
      <c r="J10" s="25"/>
      <c r="K10" s="10" t="s">
        <v>53</v>
      </c>
    </row>
    <row r="11" spans="1:11" ht="25.5">
      <c r="A11" s="27"/>
      <c r="B11" s="23"/>
      <c r="C11" s="28" t="s">
        <v>22</v>
      </c>
      <c r="D11" s="29" t="s">
        <v>19</v>
      </c>
      <c r="E11" s="12">
        <v>180</v>
      </c>
      <c r="F11" s="30">
        <v>250</v>
      </c>
      <c r="G11" s="52" t="s">
        <v>22</v>
      </c>
      <c r="H11" s="12">
        <v>0</v>
      </c>
      <c r="I11" s="30">
        <v>0</v>
      </c>
      <c r="J11" s="12"/>
      <c r="K11" s="10" t="s">
        <v>53</v>
      </c>
    </row>
    <row r="12" spans="1:11" ht="63.75">
      <c r="A12" s="31"/>
      <c r="B12" s="32"/>
      <c r="C12" s="28" t="s">
        <v>23</v>
      </c>
      <c r="D12" s="29" t="s">
        <v>19</v>
      </c>
      <c r="E12" s="12">
        <v>100</v>
      </c>
      <c r="F12" s="30">
        <v>120</v>
      </c>
      <c r="G12" s="52" t="s">
        <v>23</v>
      </c>
      <c r="H12" s="12">
        <v>150.7</v>
      </c>
      <c r="I12" s="30">
        <v>71.9</v>
      </c>
      <c r="J12" s="12" t="s">
        <v>24</v>
      </c>
      <c r="K12" s="12" t="s">
        <v>54</v>
      </c>
    </row>
    <row r="13" spans="1:11" ht="38.25">
      <c r="A13" s="19">
        <v>2</v>
      </c>
      <c r="B13" s="33" t="s">
        <v>25</v>
      </c>
      <c r="C13" s="34"/>
      <c r="D13" s="35"/>
      <c r="E13" s="36"/>
      <c r="F13" s="37">
        <f>F9+F10+F11+F12</f>
        <v>753</v>
      </c>
      <c r="G13" s="34"/>
      <c r="H13" s="36"/>
      <c r="I13" s="37">
        <f>I9+I10+I11+I12</f>
        <v>71.9</v>
      </c>
      <c r="J13" s="36"/>
      <c r="K13" s="36"/>
    </row>
    <row r="14" spans="1:11" ht="25.5">
      <c r="A14" s="38">
        <v>3</v>
      </c>
      <c r="B14" s="39" t="s">
        <v>26</v>
      </c>
      <c r="C14" s="34" t="s">
        <v>17</v>
      </c>
      <c r="D14" s="35"/>
      <c r="E14" s="36"/>
      <c r="F14" s="35"/>
      <c r="G14" s="34" t="s">
        <v>17</v>
      </c>
      <c r="H14" s="36"/>
      <c r="I14" s="35"/>
      <c r="J14" s="36"/>
      <c r="K14" s="36"/>
    </row>
    <row r="15" spans="1:11" ht="78" customHeight="1">
      <c r="A15" s="21"/>
      <c r="B15" s="40"/>
      <c r="C15" s="28" t="s">
        <v>55</v>
      </c>
      <c r="D15" s="41" t="s">
        <v>19</v>
      </c>
      <c r="E15" s="42">
        <v>50</v>
      </c>
      <c r="F15" s="41">
        <v>60</v>
      </c>
      <c r="G15" s="52" t="s">
        <v>56</v>
      </c>
      <c r="H15" s="42">
        <v>268</v>
      </c>
      <c r="I15" s="41">
        <v>97.3</v>
      </c>
      <c r="J15" s="42" t="s">
        <v>24</v>
      </c>
      <c r="K15" s="42" t="s">
        <v>57</v>
      </c>
    </row>
    <row r="16" spans="1:11" ht="154.5" customHeight="1">
      <c r="A16" s="43"/>
      <c r="B16" s="23"/>
      <c r="C16" s="23" t="s">
        <v>27</v>
      </c>
      <c r="D16" s="44"/>
      <c r="E16" s="45"/>
      <c r="F16" s="24">
        <v>60</v>
      </c>
      <c r="G16" s="17" t="s">
        <v>58</v>
      </c>
      <c r="H16" s="45"/>
      <c r="I16" s="24">
        <v>28</v>
      </c>
      <c r="J16" s="25" t="s">
        <v>28</v>
      </c>
      <c r="K16" s="25" t="s">
        <v>59</v>
      </c>
    </row>
    <row r="17" spans="1:11" ht="39" customHeight="1">
      <c r="A17" s="43"/>
      <c r="B17" s="23"/>
      <c r="C17" s="28" t="s">
        <v>29</v>
      </c>
      <c r="D17" s="29" t="s">
        <v>30</v>
      </c>
      <c r="E17" s="12">
        <v>180</v>
      </c>
      <c r="F17" s="46">
        <v>110</v>
      </c>
      <c r="G17" s="52" t="s">
        <v>60</v>
      </c>
      <c r="H17" s="12">
        <v>76</v>
      </c>
      <c r="I17" s="46">
        <v>30.9</v>
      </c>
      <c r="J17" s="12" t="s">
        <v>31</v>
      </c>
      <c r="K17" s="12" t="s">
        <v>54</v>
      </c>
    </row>
    <row r="18" spans="1:11" ht="76.5">
      <c r="A18" s="43"/>
      <c r="B18" s="23"/>
      <c r="C18" s="28" t="s">
        <v>32</v>
      </c>
      <c r="D18" s="29"/>
      <c r="E18" s="12"/>
      <c r="F18" s="30">
        <v>90</v>
      </c>
      <c r="G18" s="52" t="s">
        <v>32</v>
      </c>
      <c r="H18" s="12"/>
      <c r="I18" s="30">
        <v>129</v>
      </c>
      <c r="J18" s="12" t="s">
        <v>33</v>
      </c>
      <c r="K18" s="12" t="s">
        <v>54</v>
      </c>
    </row>
    <row r="19" spans="1:11" ht="127.5">
      <c r="A19" s="43"/>
      <c r="B19" s="23"/>
      <c r="C19" s="32" t="s">
        <v>34</v>
      </c>
      <c r="D19" s="11"/>
      <c r="E19" s="10"/>
      <c r="F19" s="20">
        <v>50</v>
      </c>
      <c r="G19" s="19" t="s">
        <v>34</v>
      </c>
      <c r="H19" s="10"/>
      <c r="I19" s="20">
        <v>50</v>
      </c>
      <c r="J19" s="10" t="s">
        <v>35</v>
      </c>
      <c r="K19" s="12" t="s">
        <v>54</v>
      </c>
    </row>
    <row r="20" spans="1:11" ht="63.75">
      <c r="A20" s="43"/>
      <c r="B20" s="23"/>
      <c r="C20" s="32" t="s">
        <v>36</v>
      </c>
      <c r="D20" s="11"/>
      <c r="E20" s="10"/>
      <c r="F20" s="20">
        <v>40</v>
      </c>
      <c r="G20" s="19" t="s">
        <v>36</v>
      </c>
      <c r="H20" s="10"/>
      <c r="I20" s="20">
        <v>40</v>
      </c>
      <c r="J20" s="10" t="s">
        <v>35</v>
      </c>
      <c r="K20" s="12" t="s">
        <v>54</v>
      </c>
    </row>
    <row r="21" spans="1:11" ht="25.5">
      <c r="A21" s="43"/>
      <c r="B21" s="23"/>
      <c r="C21" s="32" t="s">
        <v>37</v>
      </c>
      <c r="D21" s="11"/>
      <c r="E21" s="10"/>
      <c r="F21" s="20">
        <v>20</v>
      </c>
      <c r="G21" s="19" t="s">
        <v>37</v>
      </c>
      <c r="H21" s="10"/>
      <c r="I21" s="20">
        <v>20</v>
      </c>
      <c r="J21" s="10" t="s">
        <v>35</v>
      </c>
      <c r="K21" s="12" t="s">
        <v>54</v>
      </c>
    </row>
    <row r="22" spans="1:11" ht="51">
      <c r="A22" s="43"/>
      <c r="B22" s="23"/>
      <c r="C22" s="32" t="s">
        <v>38</v>
      </c>
      <c r="D22" s="11"/>
      <c r="E22" s="10"/>
      <c r="F22" s="20">
        <v>25</v>
      </c>
      <c r="G22" s="19" t="s">
        <v>38</v>
      </c>
      <c r="H22" s="10"/>
      <c r="I22" s="20">
        <v>25</v>
      </c>
      <c r="J22" s="10" t="s">
        <v>35</v>
      </c>
      <c r="K22" s="12" t="s">
        <v>54</v>
      </c>
    </row>
    <row r="23" spans="1:11" ht="38.25">
      <c r="A23" s="43"/>
      <c r="B23" s="23"/>
      <c r="C23" s="32" t="s">
        <v>39</v>
      </c>
      <c r="D23" s="11"/>
      <c r="E23" s="10"/>
      <c r="F23" s="20">
        <v>83</v>
      </c>
      <c r="G23" s="19" t="s">
        <v>39</v>
      </c>
      <c r="H23" s="10"/>
      <c r="I23" s="20">
        <v>83</v>
      </c>
      <c r="J23" s="10" t="s">
        <v>35</v>
      </c>
      <c r="K23" s="12" t="s">
        <v>54</v>
      </c>
    </row>
    <row r="24" spans="1:11" ht="38.25">
      <c r="A24" s="43"/>
      <c r="B24" s="23"/>
      <c r="C24" s="32" t="s">
        <v>40</v>
      </c>
      <c r="D24" s="11"/>
      <c r="E24" s="10"/>
      <c r="F24" s="20">
        <v>30</v>
      </c>
      <c r="G24" s="19" t="s">
        <v>40</v>
      </c>
      <c r="H24" s="10"/>
      <c r="I24" s="20">
        <v>30</v>
      </c>
      <c r="J24" s="10" t="s">
        <v>41</v>
      </c>
      <c r="K24" s="12" t="s">
        <v>54</v>
      </c>
    </row>
    <row r="25" spans="1:11" ht="63.75">
      <c r="A25" s="43"/>
      <c r="B25" s="23"/>
      <c r="C25" s="28" t="s">
        <v>42</v>
      </c>
      <c r="D25" s="29" t="s">
        <v>43</v>
      </c>
      <c r="E25" s="12">
        <v>3</v>
      </c>
      <c r="F25" s="29">
        <v>40</v>
      </c>
      <c r="G25" s="52" t="s">
        <v>42</v>
      </c>
      <c r="H25" s="12">
        <v>3</v>
      </c>
      <c r="I25" s="29">
        <v>40</v>
      </c>
      <c r="J25" s="12" t="s">
        <v>31</v>
      </c>
      <c r="K25" s="12" t="s">
        <v>54</v>
      </c>
    </row>
    <row r="26" spans="1:11" ht="14.25">
      <c r="A26" s="47"/>
      <c r="B26" s="32"/>
      <c r="C26" s="28" t="s">
        <v>44</v>
      </c>
      <c r="D26" s="12" t="s">
        <v>45</v>
      </c>
      <c r="E26" s="12"/>
      <c r="F26" s="53">
        <v>10</v>
      </c>
      <c r="G26" s="52" t="s">
        <v>44</v>
      </c>
      <c r="H26" s="12">
        <v>4</v>
      </c>
      <c r="I26" s="53">
        <v>2.4</v>
      </c>
      <c r="J26" s="12" t="s">
        <v>31</v>
      </c>
      <c r="K26" s="12" t="s">
        <v>53</v>
      </c>
    </row>
    <row r="27" spans="1:11" ht="38.25">
      <c r="A27" s="48">
        <v>4</v>
      </c>
      <c r="B27" s="49" t="s">
        <v>46</v>
      </c>
      <c r="C27" s="34"/>
      <c r="D27" s="36"/>
      <c r="E27" s="36"/>
      <c r="F27" s="54">
        <f>SUM(F15:F26)</f>
        <v>618</v>
      </c>
      <c r="G27" s="34"/>
      <c r="H27" s="36"/>
      <c r="I27" s="54">
        <f>SUM(I15:I26)</f>
        <v>575.6</v>
      </c>
      <c r="J27" s="36"/>
      <c r="K27" s="36"/>
    </row>
    <row r="28" spans="1:11" ht="14.25">
      <c r="A28" s="50"/>
      <c r="B28" s="34" t="s">
        <v>47</v>
      </c>
      <c r="C28" s="34"/>
      <c r="D28" s="36"/>
      <c r="E28" s="36"/>
      <c r="F28" s="54">
        <f>F13+F27</f>
        <v>1371</v>
      </c>
      <c r="G28" s="34"/>
      <c r="H28" s="36"/>
      <c r="I28" s="54">
        <f>I13+I27</f>
        <v>647.5</v>
      </c>
      <c r="J28" s="36"/>
      <c r="K28" s="36"/>
    </row>
    <row r="30" spans="2:6" ht="14.25">
      <c r="B30" s="55" t="s">
        <v>61</v>
      </c>
      <c r="F30" s="55" t="s">
        <v>62</v>
      </c>
    </row>
    <row r="31" spans="2:6" ht="14.25">
      <c r="B31" t="s">
        <v>63</v>
      </c>
      <c r="F31" t="s">
        <v>64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2013-04-24T13:17:49Z</cp:lastPrinted>
  <dcterms:created xsi:type="dcterms:W3CDTF">2006-09-28T05:33:49Z</dcterms:created>
  <dcterms:modified xsi:type="dcterms:W3CDTF">2013-04-24T13:18:41Z</dcterms:modified>
  <cp:category/>
  <cp:version/>
  <cp:contentType/>
  <cp:contentStatus/>
</cp:coreProperties>
</file>