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840" windowHeight="12585" activeTab="4"/>
  </bookViews>
  <sheets>
    <sheet name="Прил1 ист" sheetId="1" r:id="rId1"/>
    <sheet name="Прил3 доходы" sheetId="2" r:id="rId2"/>
    <sheet name="Прил5 Безвозм" sheetId="3" r:id="rId3"/>
    <sheet name="Прил7 ГАДБ" sheetId="4" r:id="rId4"/>
    <sheet name="список - февраль" sheetId="6" r:id="rId5"/>
  </sheets>
  <definedNames>
    <definedName name="_xlnm.Print_Titles" localSheetId="2">'Прил5 Безвозм'!$11:$12</definedName>
    <definedName name="_xlnm.Print_Titles" localSheetId="3">'Прил7 ГАДБ'!$15:$20</definedName>
    <definedName name="_xlnm.Print_Area" localSheetId="1">'Прил3 доходы'!$A$1:$C$81</definedName>
    <definedName name="_xlnm.Print_Area" localSheetId="2">'Прил5 Безвозм'!$A$1:$C$41</definedName>
    <definedName name="_xlnm.Print_Area" localSheetId="3">'Прил7 ГАДБ'!$A$1:$C$41</definedName>
    <definedName name="_xlnm.Print_Area" localSheetId="4">'список - февраль'!$A$1:$F$8</definedName>
  </definedNames>
  <calcPr calcId="114210" fullCalcOnLoad="1"/>
</workbook>
</file>

<file path=xl/calcChain.xml><?xml version="1.0" encoding="utf-8"?>
<calcChain xmlns="http://schemas.openxmlformats.org/spreadsheetml/2006/main">
  <c r="C62" i="2"/>
  <c r="E8" i="6"/>
  <c r="C17" i="3"/>
  <c r="C20"/>
  <c r="C19"/>
  <c r="C16"/>
  <c r="C15"/>
  <c r="C26"/>
  <c r="C27"/>
  <c r="C29"/>
  <c r="C31"/>
  <c r="C32"/>
  <c r="C33"/>
  <c r="C40"/>
  <c r="C14"/>
  <c r="C79" i="2"/>
  <c r="C77"/>
  <c r="C76"/>
  <c r="C75"/>
  <c r="C73"/>
  <c r="C71"/>
  <c r="C70"/>
  <c r="C68"/>
  <c r="C66"/>
  <c r="C64"/>
  <c r="C63"/>
  <c r="C61"/>
  <c r="C58"/>
  <c r="C57"/>
  <c r="C56"/>
  <c r="C59"/>
  <c r="C54"/>
  <c r="C53"/>
  <c r="C51"/>
  <c r="C50"/>
  <c r="C47"/>
  <c r="C46"/>
  <c r="C43"/>
  <c r="C42"/>
  <c r="C41"/>
  <c r="C40"/>
  <c r="C38"/>
  <c r="C37"/>
  <c r="C35"/>
  <c r="C33"/>
  <c r="C32"/>
  <c r="C30"/>
  <c r="C27"/>
  <c r="C26"/>
  <c r="C21"/>
  <c r="C20"/>
  <c r="C17"/>
  <c r="C16"/>
  <c r="C15"/>
  <c r="C81"/>
  <c r="C23" i="1"/>
  <c r="C29" i="2"/>
  <c r="C49"/>
  <c r="C24" i="1"/>
  <c r="C22"/>
  <c r="C21"/>
  <c r="C20"/>
</calcChain>
</file>

<file path=xl/sharedStrings.xml><?xml version="1.0" encoding="utf-8"?>
<sst xmlns="http://schemas.openxmlformats.org/spreadsheetml/2006/main" count="316" uniqueCount="246">
  <si>
    <t>Приложение 1</t>
  </si>
  <si>
    <t>к решению совета депутатов</t>
  </si>
  <si>
    <t>муниципального образования</t>
  </si>
  <si>
    <t xml:space="preserve"> Кусинское сельское поселение</t>
  </si>
  <si>
    <t>Киришского муниципального района</t>
  </si>
  <si>
    <t>Ленинградской области</t>
  </si>
  <si>
    <t>ИСТОЧНИКИ</t>
  </si>
  <si>
    <t xml:space="preserve">     внутреннего финансирования дефицита бюджета муниципального образования </t>
  </si>
  <si>
    <t xml:space="preserve">   Кусинское сельское поселение  Киришского муниципального района 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</si>
  <si>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</si>
  <si>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</si>
  <si>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</si>
  <si>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бюджетов</t>
  </si>
  <si>
    <t>000 01 05 02 00 00 0000 500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</si>
  <si>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</si>
  <si>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</si>
  <si>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</si>
  <si>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000 01 05 02 00 00 0000 600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</si>
  <si>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</si>
  <si>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</si>
  <si>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</si>
  <si>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>Ленинградской области на 2017 год</t>
  </si>
  <si>
    <t>Код</t>
  </si>
  <si>
    <t xml:space="preserve">Наименование </t>
  </si>
  <si>
    <t>Сумма        (тысяч рублей)</t>
  </si>
  <si>
    <t>Приложение 3</t>
  </si>
  <si>
    <t>Кусинское сельское поселение</t>
  </si>
  <si>
    <t>Прогнозируемые поступления доходов в бюджет</t>
  </si>
  <si>
    <t xml:space="preserve">муниципального образования Кусинское сельское поселение </t>
  </si>
  <si>
    <t xml:space="preserve">Киришского муниципального района Ленинградской области </t>
  </si>
  <si>
    <t>на 2017 год</t>
  </si>
  <si>
    <t>Код бюджетной классификации</t>
  </si>
  <si>
    <t>Источник доходов</t>
  </si>
  <si>
    <t>Сумма                  (тысяч рублей)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</si>
  <si>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</si>
  <si>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</si>
  <si>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</si>
  <si>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</si>
  <si>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</si>
  <si>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Налоги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</si>
  <si>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</si>
  <si>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</si>
  <si>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</si>
  <si>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 в соответствии со статьей   228 Налогового кодекса Российской Федерации</t>
  </si>
  <si>
    <t>000 1 03 00000 00 0000 000</t>
  </si>
  <si>
    <t>Налоги на товары (работы, услуги)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</si>
  <si>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</si>
  <si>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</si>
  <si>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</si>
  <si>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</si>
  <si>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</si>
  <si>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</si>
  <si>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</si>
  <si>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</si>
  <si>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</si>
  <si>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</si>
  <si>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</si>
  <si>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</si>
  <si>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</si>
  <si>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</si>
  <si>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</si>
  <si>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</si>
  <si>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</si>
  <si>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</si>
  <si>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</si>
  <si>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</si>
  <si>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</si>
  <si>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</si>
  <si>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</si>
  <si>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</si>
  <si>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</si>
  <si>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</si>
  <si>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</si>
  <si>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</si>
  <si>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</si>
  <si>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</si>
  <si>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</si>
  <si>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</si>
  <si>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</si>
  <si>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</si>
  <si>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</si>
  <si>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</si>
  <si>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</si>
  <si>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</si>
  <si>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</si>
  <si>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000 1 11 05070 00 0000 120</t>
  </si>
  <si>
    <t>Доходы от сдачи в аренду имущества, составляющего государственную (муниципальную) казну  (за исключением земельных участков)</t>
  </si>
  <si>
    <t>000 1 11 05075 10 0000 120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</si>
  <si>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</si>
  <si>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000 1 11 05075 10 0001 120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</si>
  <si>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</si>
  <si>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000 1 11 05075 10 0002 120</t>
  </si>
  <si>
    <t>Доходы от сдачи в аренду имущества, составляющего казну сельских поселений (за исключением земельных участков) - по прочим договорам от сдачи в аренду имущества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</si>
  <si>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</si>
  <si>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</si>
  <si>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</si>
  <si>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</si>
  <si>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</si>
  <si>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</si>
  <si>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</si>
  <si>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</si>
  <si>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</si>
  <si>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 xml:space="preserve">Доходы от оказания платных услуг (работ) </t>
  </si>
  <si>
    <t>000 1 13 01990 00 0000 130</t>
  </si>
  <si>
    <t>Прочие доходы от оказания платных услуг (работ)</t>
  </si>
  <si>
    <t>000 1 13 01995 10 0000 130</t>
  </si>
  <si>
    <t xml:space="preserve">Прочие доходы  от оказания платных услуг (работ) получателями средств бюджетов сельских поселений </t>
  </si>
  <si>
    <t>000 1 13 02000 00 0000 130</t>
  </si>
  <si>
    <t>Доходы от  компенсации затрат государства</t>
  </si>
  <si>
    <t>000 1 13 02990 00 0000 130</t>
  </si>
  <si>
    <t>Прочие доходы от компенсации затрат государства</t>
  </si>
  <si>
    <t>000 1 13 02995 10 0000 130</t>
  </si>
  <si>
    <t xml:space="preserve">Прочие доходы  от компенсации затрат бюджетов сельских поселений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</si>
  <si>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</si>
  <si>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</si>
  <si>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</si>
  <si>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</si>
  <si>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</si>
  <si>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</si>
  <si>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000 2 02 20216 00 0000 151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</si>
  <si>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</si>
  <si>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</si>
  <si>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</si>
  <si>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000 2 02 29999 00 0000 151</t>
  </si>
  <si>
    <t>Прочие субсидии</t>
  </si>
  <si>
    <t>000 2 02 29999 10 0000 151</t>
  </si>
  <si>
    <t>Прочие субсидии бюджетам поселений</t>
  </si>
  <si>
    <t>000 2 02 30000 00 0000 151</t>
  </si>
  <si>
    <t>Субвенции бюджетам бюджетной системы Российской Федерации</t>
  </si>
  <si>
    <t>000 202 35118 00 0000 151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</si>
  <si>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</si>
  <si>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</si>
  <si>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</si>
  <si>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000 202 30024 00 0000 151</t>
  </si>
  <si>
    <t>Субвенции местным бюджетам на выполнение передаваемых полномочий субъектов Российской Федерации</t>
  </si>
  <si>
    <t>000 2 02 30024 10 0000 151</t>
  </si>
  <si>
    <t>Субвенции бюджетам сельских поселений на выполнение передаваемых полномочий субъектов Российской Федерации</t>
  </si>
  <si>
    <t>000 2 02 02999 00 0000 151</t>
  </si>
  <si>
    <t>000 2 02 02999 10 0000 151</t>
  </si>
  <si>
    <t>Субсидии на реализацию проектов местных инициатив граждан, получивших грантовую поддержку</t>
  </si>
  <si>
    <t>000 2 02 40000 00 0000 151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</si>
  <si>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</si>
  <si>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</si>
  <si>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</si>
  <si>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</si>
  <si>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</si>
  <si>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000 202 49999 00 0000 151</t>
  </si>
  <si>
    <t>Прочие межбюджетные трансферты, передаваемые бюджетам</t>
  </si>
  <si>
    <t>000 202 49999 10 0000 151</t>
  </si>
  <si>
    <t>Прочие межбюджетные трансферты, передаваемые бюджетам сельских поселений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</si>
  <si>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</si>
  <si>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 имеющих целевое назначение прошлых лет</t>
  </si>
  <si>
    <t>000 2 18 00000 00 0000 151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</si>
  <si>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</si>
  <si>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</si>
  <si>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</si>
  <si>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000 2 18 05010 10 0000 151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</si>
  <si>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</si>
  <si>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</si>
  <si>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</si>
  <si>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000 2 19 05000 10 0000 151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</si>
  <si>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</si>
  <si>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ВСЕГО: доходов</t>
  </si>
  <si>
    <t>Прочие межбюджетные трансферты, передаваемые бюджетам сельских поселений - иные межбюджетные трансферты бюджетам  поселений Киришского муниципального района Ленинградской области на обеспечение мероприятий по переселению граждан из аварийного жилищного фонда</t>
  </si>
  <si>
    <t>000 2 02 04999 10 0108 151</t>
  </si>
  <si>
    <t>Прочие межбюджетные трансферты, передаваемые бюджетам поселений - иные межбюджетные трансферты на поэтапное повышение уровня средней заработной платы работников культуры</t>
  </si>
  <si>
    <t>000 2 02 04999 10 0107 151</t>
  </si>
  <si>
    <t xml:space="preserve">Прочие межбюджетные трансферты, передаваемые бюджетам сельских поселений - иные межбюджетные трансферты на подготовку генеральных планов поселений </t>
  </si>
  <si>
    <t>000 2 02 04999 10 0106 151</t>
  </si>
  <si>
    <t xml:space="preserve">Прочие межбюджетные трансферты, передаваемые бюджетам сельских  поселений - иные межбюджетные трансферты на 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объектов жилищно-коммунального хозяйства и социальной сферы, мероприятий по благоустройству территорий, в области дорожной деятельности в отношении автомобильных дорог местного значения в границах населенных пунктов муниципальных образований  Киришского муниципального района Ленинградской области </t>
  </si>
  <si>
    <t>000 2 02 49999 10 0105 151</t>
  </si>
  <si>
    <t>Прочие межбюджетные трансферты, передаваемые бюджетам поселений - иные межбюджетные трансферты на подготовку и проведение мероприятий, посвященных дню образования Ленинградской области</t>
  </si>
  <si>
    <t>000 202 04999 10 0103 151</t>
  </si>
  <si>
    <t>Прочие межбюджетные трансферты, передаваемые бюджетам сельских поселений - иные межбюджетные трансферты на меры по обеспечению сбалансированности бюджетов поселений</t>
  </si>
  <si>
    <t>000 202 49999 10 0102 151</t>
  </si>
  <si>
    <t xml:space="preserve">000 202 40000 00 0000 151 </t>
  </si>
  <si>
    <t xml:space="preserve">Прочие субсидии бюджетам поселений на реализацию комплекса мероприятий по борьбе с борщевиком Сосновского </t>
  </si>
  <si>
    <t>Прочие субсидии бюджетам поселений на обеспечение стимулирующих выплат работникам муниципальных учреждений культуры Ленинградской области</t>
  </si>
  <si>
    <t>Субсидии на реализацию мероприятий по подготовке объектов теплоснабжения к отопительному сезону на территории Ленинградской области в рамках подпрограммы "Энергетика Ленинградской области" на 2014 - 2029 годы государственной программы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Ленинградской области"</t>
  </si>
  <si>
    <t>Прочие субсидии бюджетам поселений на реализацию областного закона от 12 мая 2015 года N 42-оз "О содействии развитию на части территорий муниципальных образований Ленинградской области иных форм местного самоуправления"</t>
  </si>
  <si>
    <t>Прочие субсидии бюджетам поселений на реализацию областного закона от 14 декабря 2012 года N 95-оз "О содействии развитию на части территорий муниципальных образований Ленинградской области иных форм местного самоуправления"</t>
  </si>
  <si>
    <t>Прочие субсидии бюджетам сельских поселений</t>
  </si>
  <si>
    <t>(тысяч рублей)</t>
  </si>
  <si>
    <t>классификации</t>
  </si>
  <si>
    <t xml:space="preserve">Сумма </t>
  </si>
  <si>
    <t xml:space="preserve">Код бюджетной </t>
  </si>
  <si>
    <t>в  2017 году</t>
  </si>
  <si>
    <t>Приложение 5</t>
  </si>
  <si>
    <t xml:space="preserve">Прочие межбюджетные трансферты, передаваемые бюджетам сельских поселений - иные межбюджетные трансферты на проведение непредвиденных аварийно- восстановительных работ и других неотложных мероприятий, направленных на обеспечение устойчивого функционирования объектов жилищно-коммунального хозяйства и социальной сферы, мероприятий по благоустройству территорий, в области дорожной деятельности в отношении автомобильных дорог местного значения в границах населенных пунктов муниципальных образований  Киришского муниципального района Ленинградской области </t>
  </si>
  <si>
    <t>2 02 49999 10 0105 151</t>
  </si>
  <si>
    <t>2 02 49999 10 0102 151</t>
  </si>
  <si>
    <t>Межбюджетные трансферты, передаваемые бюджетам сельских поселений для компенсации дополнительных расходов, возникающих в результате решений, принятых органами власти другого уровня</t>
  </si>
  <si>
    <t>2 02 45160 10 0000 151</t>
  </si>
  <si>
    <t>2 02 30024 10 0000 151</t>
  </si>
  <si>
    <t>2 02 35118 10 0000 151</t>
  </si>
  <si>
    <t xml:space="preserve">2 02 29999 10 0000 151 </t>
  </si>
  <si>
    <t>2 02 20216 10 0000 151</t>
  </si>
  <si>
    <t>Невыясненные поступления, зачисляемые в бюджеты сельских поселений</t>
  </si>
  <si>
    <t>1 17 01050 10 0000 180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</si>
  <si>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</si>
  <si>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1 16 90050 10 0000 140</t>
  </si>
  <si>
    <t>Доходы от реализации иного имущества, находящегося в собственности сельских поселений  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</si>
  <si>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1 14 02053 10 0000 440</t>
  </si>
  <si>
    <t>Доходы от реализации иного имущества, находящегося в собственности сельских поселений  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</si>
  <si>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</si>
  <si>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Прочие доходы от компенсации затрат бюджетов сельских поселений</t>
  </si>
  <si>
    <t>1 13 02995 10 0000 130</t>
  </si>
  <si>
    <t>1 13 01995 10 0000 130</t>
  </si>
  <si>
    <t>Прочие поступления от использования имущества, находящегося в 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</si>
  <si>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</si>
  <si>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</si>
  <si>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 xml:space="preserve"> 1 11 07015 10 0000 120</t>
  </si>
  <si>
    <t xml:space="preserve"> 1 11 05075 10 0002 120</t>
  </si>
  <si>
    <t xml:space="preserve"> 1 11 05075 10 0001 120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</si>
  <si>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</si>
  <si>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</si>
  <si>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Администрация муниципального образования Кусинское сельское  поселение Киришского муниципального района Ленинградской области</t>
  </si>
  <si>
    <t>доходов бюджета муниципального образования Кусинское сельское поселение Киришского муниципального района Ленинградской области</t>
  </si>
  <si>
    <t>главного администратора доходов</t>
  </si>
  <si>
    <t>Российской Федерации</t>
  </si>
  <si>
    <t>Наименование главного администратора доходов бюджета муниципального образования Кусинское сельское поселение Киришского муниципального района Ленинградской области</t>
  </si>
  <si>
    <t>Киришского муниципального района Ленинградской   области</t>
  </si>
  <si>
    <t xml:space="preserve">главных администраторов доходов бюджета </t>
  </si>
  <si>
    <t>ПЕРЕЧЕНЬ И КОДЫ</t>
  </si>
  <si>
    <t xml:space="preserve">к решению совета депутатов </t>
  </si>
  <si>
    <t xml:space="preserve">                                                                                               Приложение 7</t>
  </si>
  <si>
    <t>№ п/п</t>
  </si>
  <si>
    <t>Наименование главного администратора доходов</t>
  </si>
  <si>
    <t>Наименование источника доходов</t>
  </si>
  <si>
    <t>Сумма  (рублей)</t>
  </si>
  <si>
    <t>Основание изменений</t>
  </si>
  <si>
    <t>Федеральная налоговая служба</t>
  </si>
  <si>
    <t>1 06 06033 10 0000 110</t>
  </si>
  <si>
    <t xml:space="preserve">ВСЕГО </t>
  </si>
  <si>
    <t>Справочная информация по вносимым изменениям в доходную часть бюджета муниципального образования Кусинское сельское поселение Киришского муниципального района Ленинградской области в феврале 2017 года</t>
  </si>
  <si>
    <t>Ожидаемое поступление доходов в 2017 году</t>
  </si>
  <si>
    <t>Налог на имущество физических лиц</t>
  </si>
  <si>
    <t>000 1 06 06030 00 0000 110</t>
  </si>
  <si>
    <t>2 18 60010 10 0000 151</t>
  </si>
  <si>
    <t>2 19 60010 10 0000 151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</si>
  <si>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</si>
  <si>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Администрация МО  Кусинское сельское поселение Киришского муниципального района Ленинградской области</t>
  </si>
  <si>
    <t>2 02 02999 10 0000 151</t>
  </si>
  <si>
    <t xml:space="preserve">Уведомление № 862 от 20.12.2016 года </t>
  </si>
  <si>
    <t>от 08.02.2017 № 41/184</t>
  </si>
  <si>
    <t>от  08.02.2017 № 41/184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</si>
</sst>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8">
    <font>
      <sz val="10"/>
      <name val="Arial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name val="Times New Roman"/>
      <family val="1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8"/>
      <name val="Arial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5" fillId="0" borderId="0"/>
    <xf numFmtId="0" fontId="17" fillId="0" borderId="0"/>
    <xf numFmtId="0" fontId="5" fillId="0" borderId="0"/>
    <xf numFmtId="0" fontId="17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justify"/>
    </xf>
    <xf numFmtId="2" fontId="3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justify"/>
    </xf>
    <xf numFmtId="2" fontId="1" fillId="0" borderId="1" xfId="0" applyNumberFormat="1" applyFon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2" fillId="0" borderId="0" xfId="0" applyNumberFormat="1" applyFont="1"/>
    <xf numFmtId="2" fontId="3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/>
    </xf>
    <xf numFmtId="0" fontId="3" fillId="0" borderId="1" xfId="3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left"/>
    </xf>
    <xf numFmtId="2" fontId="0" fillId="0" borderId="0" xfId="0" applyNumberForma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justify" wrapText="1"/>
    </xf>
    <xf numFmtId="2" fontId="6" fillId="0" borderId="1" xfId="0" applyNumberFormat="1" applyFont="1" applyBorder="1" applyAlignment="1">
      <alignment horizontal="right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0" fontId="8" fillId="0" borderId="0" xfId="0" applyFont="1"/>
    <xf numFmtId="0" fontId="6" fillId="0" borderId="1" xfId="1" applyFont="1" applyBorder="1"/>
    <xf numFmtId="0" fontId="6" fillId="0" borderId="1" xfId="1" applyFont="1" applyBorder="1" applyAlignment="1">
      <alignment wrapText="1"/>
    </xf>
    <xf numFmtId="2" fontId="1" fillId="0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1" fillId="2" borderId="1" xfId="0" applyFont="1" applyFill="1" applyBorder="1"/>
    <xf numFmtId="0" fontId="1" fillId="2" borderId="1" xfId="1" applyFont="1" applyFill="1" applyBorder="1" applyAlignment="1">
      <alignment horizontal="justify" wrapText="1"/>
    </xf>
    <xf numFmtId="0" fontId="5" fillId="2" borderId="0" xfId="0" applyFont="1" applyFill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/>
    </xf>
    <xf numFmtId="0" fontId="7" fillId="0" borderId="1" xfId="0" applyFont="1" applyBorder="1"/>
    <xf numFmtId="0" fontId="7" fillId="0" borderId="1" xfId="0" applyFont="1" applyBorder="1" applyAlignment="1">
      <alignment horizontal="justify"/>
    </xf>
    <xf numFmtId="0" fontId="6" fillId="0" borderId="1" xfId="0" applyFont="1" applyBorder="1"/>
    <xf numFmtId="0" fontId="6" fillId="0" borderId="1" xfId="0" applyFont="1" applyBorder="1" applyAlignment="1">
      <alignment horizontal="justify"/>
    </xf>
    <xf numFmtId="0" fontId="6" fillId="0" borderId="1" xfId="0" applyFont="1" applyFill="1" applyBorder="1" applyAlignment="1">
      <alignment horizontal="justify"/>
    </xf>
    <xf numFmtId="0" fontId="3" fillId="0" borderId="3" xfId="0" applyFont="1" applyBorder="1" applyAlignment="1">
      <alignment horizontal="justify"/>
    </xf>
    <xf numFmtId="0" fontId="3" fillId="0" borderId="1" xfId="0" applyNumberFormat="1" applyFont="1" applyBorder="1" applyAlignment="1">
      <alignment horizontal="justify"/>
    </xf>
    <xf numFmtId="0" fontId="1" fillId="0" borderId="1" xfId="0" applyNumberFormat="1" applyFont="1" applyBorder="1" applyAlignment="1">
      <alignment horizontal="justify"/>
    </xf>
    <xf numFmtId="0" fontId="1" fillId="0" borderId="1" xfId="1" applyFont="1" applyBorder="1" applyAlignment="1">
      <alignment horizontal="justify" wrapText="1"/>
    </xf>
    <xf numFmtId="0" fontId="3" fillId="0" borderId="1" xfId="1" applyFont="1" applyBorder="1" applyAlignment="1">
      <alignment horizontal="justify" wrapText="1"/>
    </xf>
    <xf numFmtId="0" fontId="3" fillId="0" borderId="1" xfId="0" applyFont="1" applyFill="1" applyBorder="1" applyAlignment="1">
      <alignment horizontal="justify"/>
    </xf>
    <xf numFmtId="0" fontId="9" fillId="0" borderId="1" xfId="0" applyFont="1" applyBorder="1"/>
    <xf numFmtId="0" fontId="9" fillId="0" borderId="1" xfId="0" applyFont="1" applyBorder="1" applyAlignment="1">
      <alignment horizontal="justify"/>
    </xf>
    <xf numFmtId="2" fontId="9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wrapText="1"/>
    </xf>
    <xf numFmtId="0" fontId="10" fillId="0" borderId="0" xfId="0" applyFont="1" applyBorder="1"/>
    <xf numFmtId="4" fontId="10" fillId="0" borderId="0" xfId="0" applyNumberFormat="1" applyFont="1" applyBorder="1"/>
    <xf numFmtId="2" fontId="10" fillId="0" borderId="0" xfId="0" applyNumberFormat="1" applyFont="1" applyBorder="1"/>
    <xf numFmtId="0" fontId="11" fillId="0" borderId="0" xfId="0" applyFont="1" applyBorder="1"/>
    <xf numFmtId="4" fontId="12" fillId="0" borderId="0" xfId="0" applyNumberFormat="1" applyFont="1" applyBorder="1" applyAlignment="1">
      <alignment horizontal="center" wrapText="1"/>
    </xf>
    <xf numFmtId="0" fontId="13" fillId="0" borderId="0" xfId="0" applyFont="1" applyBorder="1"/>
    <xf numFmtId="4" fontId="11" fillId="0" borderId="0" xfId="0" applyNumberFormat="1" applyFont="1" applyBorder="1"/>
    <xf numFmtId="4" fontId="13" fillId="0" borderId="0" xfId="0" applyNumberFormat="1" applyFont="1" applyBorder="1"/>
    <xf numFmtId="0" fontId="0" fillId="0" borderId="0" xfId="0" applyFont="1"/>
    <xf numFmtId="0" fontId="5" fillId="0" borderId="0" xfId="6"/>
    <xf numFmtId="0" fontId="6" fillId="0" borderId="1" xfId="1" applyFont="1" applyBorder="1" applyAlignment="1">
      <alignment horizontal="justify" wrapText="1"/>
    </xf>
    <xf numFmtId="0" fontId="7" fillId="0" borderId="1" xfId="1" applyFont="1" applyBorder="1" applyAlignment="1">
      <alignment horizontal="justify" wrapText="1"/>
    </xf>
    <xf numFmtId="0" fontId="7" fillId="0" borderId="1" xfId="1" applyFont="1" applyBorder="1" applyAlignment="1">
      <alignment horizontal="left"/>
    </xf>
    <xf numFmtId="2" fontId="1" fillId="0" borderId="1" xfId="6" applyNumberFormat="1" applyFont="1" applyBorder="1"/>
    <xf numFmtId="0" fontId="1" fillId="2" borderId="1" xfId="6" applyFont="1" applyFill="1" applyBorder="1" applyAlignment="1">
      <alignment horizontal="justify" wrapText="1"/>
    </xf>
    <xf numFmtId="0" fontId="1" fillId="0" borderId="1" xfId="6" applyFont="1" applyBorder="1" applyAlignment="1">
      <alignment horizontal="left"/>
    </xf>
    <xf numFmtId="0" fontId="1" fillId="0" borderId="1" xfId="6" applyFont="1" applyFill="1" applyBorder="1" applyAlignment="1">
      <alignment horizontal="justify" wrapText="1"/>
    </xf>
    <xf numFmtId="0" fontId="1" fillId="0" borderId="1" xfId="1" applyFont="1" applyBorder="1" applyAlignment="1">
      <alignment horizontal="left"/>
    </xf>
    <xf numFmtId="2" fontId="1" fillId="2" borderId="1" xfId="6" applyNumberFormat="1" applyFont="1" applyFill="1" applyBorder="1"/>
    <xf numFmtId="2" fontId="6" fillId="0" borderId="1" xfId="6" applyNumberFormat="1" applyFont="1" applyBorder="1" applyAlignment="1">
      <alignment horizontal="right"/>
    </xf>
    <xf numFmtId="0" fontId="6" fillId="0" borderId="1" xfId="1" applyFont="1" applyBorder="1" applyAlignment="1">
      <alignment horizontal="justify"/>
    </xf>
    <xf numFmtId="0" fontId="6" fillId="0" borderId="1" xfId="6" applyFont="1" applyBorder="1"/>
    <xf numFmtId="2" fontId="1" fillId="0" borderId="1" xfId="6" applyNumberFormat="1" applyFont="1" applyBorder="1" applyAlignment="1">
      <alignment horizontal="right"/>
    </xf>
    <xf numFmtId="0" fontId="1" fillId="0" borderId="1" xfId="6" applyFont="1" applyBorder="1"/>
    <xf numFmtId="0" fontId="1" fillId="0" borderId="1" xfId="6" applyFont="1" applyBorder="1" applyAlignment="1">
      <alignment horizontal="justify" wrapText="1"/>
    </xf>
    <xf numFmtId="2" fontId="3" fillId="0" borderId="1" xfId="6" applyNumberFormat="1" applyFont="1" applyBorder="1" applyAlignment="1">
      <alignment horizontal="right"/>
    </xf>
    <xf numFmtId="0" fontId="3" fillId="0" borderId="1" xfId="6" applyFont="1" applyBorder="1" applyAlignment="1">
      <alignment horizontal="justify" wrapText="1"/>
    </xf>
    <xf numFmtId="0" fontId="3" fillId="0" borderId="1" xfId="6" applyFont="1" applyBorder="1"/>
    <xf numFmtId="2" fontId="9" fillId="0" borderId="1" xfId="6" applyNumberFormat="1" applyFont="1" applyBorder="1" applyAlignment="1">
      <alignment horizontal="right"/>
    </xf>
    <xf numFmtId="0" fontId="9" fillId="0" borderId="1" xfId="6" applyFont="1" applyBorder="1" applyAlignment="1">
      <alignment horizontal="justify"/>
    </xf>
    <xf numFmtId="0" fontId="9" fillId="0" borderId="1" xfId="6" applyFont="1" applyBorder="1"/>
    <xf numFmtId="0" fontId="1" fillId="0" borderId="1" xfId="6" applyFont="1" applyFill="1" applyBorder="1" applyAlignment="1">
      <alignment horizontal="justify"/>
    </xf>
    <xf numFmtId="2" fontId="5" fillId="0" borderId="0" xfId="6" applyNumberFormat="1"/>
    <xf numFmtId="0" fontId="6" fillId="0" borderId="1" xfId="6" applyFont="1" applyBorder="1" applyAlignment="1">
      <alignment horizontal="justify"/>
    </xf>
    <xf numFmtId="0" fontId="1" fillId="0" borderId="1" xfId="6" applyFont="1" applyBorder="1" applyAlignment="1">
      <alignment horizontal="justify"/>
    </xf>
    <xf numFmtId="0" fontId="3" fillId="0" borderId="1" xfId="6" applyFont="1" applyBorder="1" applyAlignment="1">
      <alignment horizontal="justify"/>
    </xf>
    <xf numFmtId="0" fontId="12" fillId="0" borderId="1" xfId="6" applyFont="1" applyBorder="1" applyAlignment="1">
      <alignment horizontal="justify"/>
    </xf>
    <xf numFmtId="0" fontId="9" fillId="0" borderId="1" xfId="6" applyNumberFormat="1" applyFont="1" applyBorder="1" applyAlignment="1">
      <alignment horizontal="justify" wrapText="1"/>
    </xf>
    <xf numFmtId="0" fontId="3" fillId="0" borderId="1" xfId="6" applyFont="1" applyBorder="1" applyAlignment="1">
      <alignment wrapText="1"/>
    </xf>
    <xf numFmtId="0" fontId="3" fillId="0" borderId="3" xfId="1" applyFont="1" applyBorder="1" applyAlignment="1">
      <alignment horizontal="justify"/>
    </xf>
    <xf numFmtId="0" fontId="1" fillId="0" borderId="1" xfId="6" applyFont="1" applyBorder="1" applyAlignment="1">
      <alignment horizontal="center" vertical="top"/>
    </xf>
    <xf numFmtId="0" fontId="3" fillId="0" borderId="4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top"/>
    </xf>
    <xf numFmtId="0" fontId="3" fillId="0" borderId="2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top"/>
    </xf>
    <xf numFmtId="0" fontId="1" fillId="0" borderId="0" xfId="6" applyFont="1"/>
    <xf numFmtId="0" fontId="1" fillId="0" borderId="0" xfId="6" applyFont="1" applyAlignment="1">
      <alignment horizontal="center"/>
    </xf>
    <xf numFmtId="0" fontId="5" fillId="0" borderId="0" xfId="1"/>
    <xf numFmtId="0" fontId="1" fillId="0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justify"/>
    </xf>
    <xf numFmtId="0" fontId="1" fillId="0" borderId="1" xfId="1" applyFont="1" applyBorder="1" applyAlignment="1">
      <alignment horizontal="center"/>
    </xf>
    <xf numFmtId="0" fontId="1" fillId="0" borderId="1" xfId="1" applyFont="1" applyFill="1" applyBorder="1" applyAlignment="1">
      <alignment horizontal="justify"/>
    </xf>
    <xf numFmtId="0" fontId="1" fillId="0" borderId="1" xfId="1" applyFont="1" applyFill="1" applyBorder="1" applyAlignment="1">
      <alignment horizontal="justify" wrapText="1"/>
    </xf>
    <xf numFmtId="0" fontId="5" fillId="2" borderId="0" xfId="1" applyFill="1"/>
    <xf numFmtId="0" fontId="5" fillId="2" borderId="0" xfId="1" applyFont="1" applyFill="1"/>
    <xf numFmtId="0" fontId="5" fillId="0" borderId="0" xfId="1" applyFont="1"/>
    <xf numFmtId="0" fontId="5" fillId="0" borderId="0" xfId="1" applyFont="1" applyFill="1" applyAlignment="1"/>
    <xf numFmtId="0" fontId="5" fillId="0" borderId="0" xfId="1" applyFill="1"/>
    <xf numFmtId="0" fontId="3" fillId="0" borderId="1" xfId="1" applyFont="1" applyFill="1" applyBorder="1" applyAlignment="1">
      <alignment horizontal="justify" vertical="top"/>
    </xf>
    <xf numFmtId="0" fontId="3" fillId="0" borderId="1" xfId="1" applyFont="1" applyFill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3" fillId="0" borderId="0" xfId="1" applyFont="1"/>
    <xf numFmtId="0" fontId="1" fillId="0" borderId="0" xfId="1" applyFont="1"/>
    <xf numFmtId="0" fontId="1" fillId="0" borderId="0" xfId="1" applyFont="1" applyAlignment="1">
      <alignment horizontal="right"/>
    </xf>
    <xf numFmtId="0" fontId="1" fillId="0" borderId="0" xfId="1" applyFont="1" applyAlignment="1">
      <alignment vertical="top"/>
    </xf>
    <xf numFmtId="0" fontId="3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5" xfId="1" applyFont="1" applyBorder="1" applyAlignment="1">
      <alignment horizontal="center"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/>
    <xf numFmtId="4" fontId="1" fillId="0" borderId="1" xfId="1" applyNumberFormat="1" applyFont="1" applyBorder="1" applyAlignment="1">
      <alignment horizontal="center" wrapText="1"/>
    </xf>
    <xf numFmtId="4" fontId="3" fillId="2" borderId="1" xfId="1" applyNumberFormat="1" applyFont="1" applyFill="1" applyBorder="1" applyAlignment="1">
      <alignment horizontal="center"/>
    </xf>
    <xf numFmtId="0" fontId="1" fillId="0" borderId="1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/>
    <xf numFmtId="4" fontId="6" fillId="0" borderId="0" xfId="1" applyNumberFormat="1" applyFont="1"/>
    <xf numFmtId="4" fontId="1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justify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6" applyFont="1" applyAlignment="1">
      <alignment horizontal="center"/>
    </xf>
    <xf numFmtId="0" fontId="1" fillId="0" borderId="0" xfId="6" applyFont="1" applyAlignment="1"/>
    <xf numFmtId="0" fontId="3" fillId="0" borderId="2" xfId="6" applyFont="1" applyBorder="1" applyAlignment="1">
      <alignment horizontal="center" vertical="top"/>
    </xf>
    <xf numFmtId="0" fontId="3" fillId="0" borderId="4" xfId="6" applyFont="1" applyBorder="1" applyAlignment="1">
      <alignment horizontal="center" vertical="top"/>
    </xf>
    <xf numFmtId="0" fontId="1" fillId="0" borderId="0" xfId="6" applyFont="1" applyAlignment="1">
      <alignment horizontal="right"/>
    </xf>
    <xf numFmtId="0" fontId="3" fillId="0" borderId="2" xfId="1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4" xfId="2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5" fillId="0" borderId="0" xfId="1" applyFill="1" applyAlignment="1">
      <alignment wrapText="1"/>
    </xf>
    <xf numFmtId="0" fontId="5" fillId="0" borderId="0" xfId="1" applyFill="1" applyAlignment="1"/>
    <xf numFmtId="0" fontId="3" fillId="0" borderId="0" xfId="1" applyFont="1" applyAlignment="1">
      <alignment horizontal="center"/>
    </xf>
    <xf numFmtId="0" fontId="15" fillId="0" borderId="8" xfId="1" applyFont="1" applyBorder="1" applyAlignment="1">
      <alignment horizontal="center" vertical="top" wrapText="1"/>
    </xf>
    <xf numFmtId="0" fontId="15" fillId="0" borderId="4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3" fillId="2" borderId="1" xfId="1" applyFont="1" applyFill="1" applyBorder="1" applyAlignment="1">
      <alignment horizontal="left"/>
    </xf>
    <xf numFmtId="0" fontId="2" fillId="0" borderId="1" xfId="1" applyFont="1" applyBorder="1" applyAlignment="1"/>
    <xf numFmtId="0" fontId="3" fillId="0" borderId="0" xfId="1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1">
    <cellStyle name="Обычный" xfId="0" builtinId="0"/>
    <cellStyle name="Обычный 2" xfId="1"/>
    <cellStyle name="Обычный 2 4" xfId="2"/>
    <cellStyle name="Обычный 3" xfId="3"/>
    <cellStyle name="Обычный 4" xfId="4"/>
    <cellStyle name="Обычный 5" xfId="5"/>
    <cellStyle name="Обычный 5 2" xfId="6"/>
    <cellStyle name="Финансовый 2" xfId="7"/>
    <cellStyle name="Финансовый 2 2" xfId="8"/>
    <cellStyle name="Финансовый 3" xfId="9"/>
    <cellStyle name="Финансовый 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30"/>
  <sheetViews>
    <sheetView zoomScaleNormal="100" workbookViewId="0">
      <selection activeCell="A12" sqref="A12:C12"/>
    </sheetView>
  </sheetViews>
  <sheetFormatPr defaultRowHeight="15"/>
  <cols>
    <col min="1" max="1" width="28.140625" style="2" customWidth="1"/>
    <col min="2" max="2" width="44.7109375" style="2" customWidth="1"/>
    <col min="3" max="3" width="17.85546875" style="2" customWidth="1"/>
    <col min="4" max="16384" width="9.140625" style="2"/>
  </cols>
  <sheetData>
    <row r="1" spans="1:5" ht="15.75">
      <c r="A1" s="1"/>
      <c r="B1" s="143" t="s">
        <v>0</v>
      </c>
      <c r="C1" s="143"/>
    </row>
    <row r="2" spans="1:5" ht="15.75">
      <c r="A2" s="1"/>
      <c r="B2" s="143" t="s">
        <v>1</v>
      </c>
      <c r="C2" s="143"/>
    </row>
    <row r="3" spans="1:5" ht="15.75">
      <c r="A3" s="1"/>
      <c r="B3" s="143" t="s">
        <v>2</v>
      </c>
      <c r="C3" s="143"/>
    </row>
    <row r="4" spans="1:5" ht="15.75">
      <c r="A4" s="1"/>
      <c r="B4" s="143" t="s">
        <v>3</v>
      </c>
      <c r="C4" s="143"/>
    </row>
    <row r="5" spans="1:5" ht="15.75">
      <c r="A5" s="1"/>
      <c r="B5" s="143" t="s">
        <v>4</v>
      </c>
      <c r="C5" s="143"/>
    </row>
    <row r="6" spans="1:5" ht="15.75">
      <c r="A6" s="1"/>
      <c r="B6" s="143" t="s">
        <v>5</v>
      </c>
      <c r="C6" s="143"/>
    </row>
    <row r="7" spans="1:5" ht="15.75">
      <c r="A7" s="1"/>
      <c r="B7" s="143" t="s">
        <v>244</v>
      </c>
      <c r="C7" s="143"/>
    </row>
    <row r="8" spans="1:5" ht="15.75">
      <c r="A8" s="1"/>
      <c r="B8" s="143"/>
      <c r="C8" s="143"/>
    </row>
    <row r="9" spans="1:5" ht="15.75">
      <c r="A9" s="1"/>
      <c r="B9" s="1"/>
      <c r="C9" s="1"/>
    </row>
    <row r="10" spans="1:5" ht="15.75">
      <c r="A10" s="144" t="s">
        <v>6</v>
      </c>
      <c r="B10" s="145"/>
      <c r="C10" s="145"/>
    </row>
    <row r="11" spans="1:5" ht="15.75">
      <c r="A11" s="146" t="s">
        <v>7</v>
      </c>
      <c r="B11" s="146"/>
      <c r="C11" s="146"/>
      <c r="D11" s="3"/>
      <c r="E11" s="3"/>
    </row>
    <row r="12" spans="1:5" ht="15.75">
      <c r="A12" s="146" t="s">
        <v>8</v>
      </c>
      <c r="B12" s="146"/>
      <c r="C12" s="146"/>
      <c r="D12" s="3"/>
      <c r="E12" s="3"/>
    </row>
    <row r="13" spans="1:5" ht="15.75">
      <c r="A13" s="144" t="s">
        <v>21</v>
      </c>
      <c r="B13" s="144"/>
      <c r="C13" s="144"/>
      <c r="D13" s="3"/>
      <c r="E13" s="3"/>
    </row>
    <row r="14" spans="1:5" ht="15.75">
      <c r="A14" s="1"/>
      <c r="B14" s="1"/>
      <c r="C14" s="1"/>
    </row>
    <row r="15" spans="1:5" ht="15.75">
      <c r="A15" s="1"/>
      <c r="B15" s="1"/>
      <c r="C15" s="1"/>
    </row>
    <row r="16" spans="1:5" ht="15.75">
      <c r="A16" s="1"/>
      <c r="B16" s="1"/>
      <c r="C16" s="1"/>
    </row>
    <row r="17" spans="1:6" ht="15.75">
      <c r="A17" s="1"/>
      <c r="B17" s="1"/>
      <c r="C17" s="4"/>
    </row>
    <row r="18" spans="1:6" ht="36" customHeight="1">
      <c r="A18" s="16" t="s">
        <v>22</v>
      </c>
      <c r="B18" s="16" t="s">
        <v>23</v>
      </c>
      <c r="C18" s="16" t="s">
        <v>24</v>
      </c>
    </row>
    <row r="19" spans="1:6" ht="15.75">
      <c r="A19" s="15">
        <v>1</v>
      </c>
      <c r="B19" s="15">
        <v>2</v>
      </c>
      <c r="C19" s="15">
        <v>3</v>
      </c>
    </row>
    <row r="20" spans="1:6" ht="31.5">
      <c r="A20" s="5" t="s">
        <v>9</v>
      </c>
      <c r="B20" s="6" t="s">
        <v>10</v>
      </c>
      <c r="C20" s="7">
        <f>SUM(C21)</f>
        <v>1307</v>
      </c>
    </row>
    <row r="21" spans="1:6" ht="31.5">
      <c r="A21" s="8" t="s">
        <v>11</v>
      </c>
      <c r="B21" s="9" t="s">
        <v>12</v>
      </c>
      <c r="C21" s="10">
        <f>SUM(C24+C22)</f>
        <v>1307</v>
      </c>
    </row>
    <row r="22" spans="1:6" ht="31.5" customHeight="1">
      <c r="A22" s="5" t="s">
        <v>13</v>
      </c>
      <c r="B22" s="6" t="s">
        <v>14</v>
      </c>
      <c r="C22" s="7">
        <f>SUM(C23)</f>
        <v>-21018.92</v>
      </c>
    </row>
    <row r="23" spans="1:6" ht="33.75" customHeight="1">
      <c r="A23" s="8" t="s">
        <v>15</v>
      </c>
      <c r="B23" s="9" t="s">
        <v>16</v>
      </c>
      <c r="C23" s="11">
        <f ca="1">'Прил3 доходы'!C81*(-1)</f>
        <v>-21018.92</v>
      </c>
    </row>
    <row r="24" spans="1:6" ht="36" customHeight="1">
      <c r="A24" s="5" t="s">
        <v>17</v>
      </c>
      <c r="B24" s="6" t="s">
        <v>18</v>
      </c>
      <c r="C24" s="13">
        <f>SUM(C25)</f>
        <v>22325.919999999998</v>
      </c>
    </row>
    <row r="25" spans="1:6" ht="33" customHeight="1">
      <c r="A25" s="8" t="s">
        <v>19</v>
      </c>
      <c r="B25" s="9" t="s">
        <v>20</v>
      </c>
      <c r="C25" s="14">
        <v>22325.919999999998</v>
      </c>
      <c r="F25" s="12"/>
    </row>
    <row r="26" spans="1:6" ht="15.75">
      <c r="A26" s="1"/>
      <c r="B26" s="1"/>
      <c r="C26" s="1"/>
    </row>
    <row r="27" spans="1:6" ht="15.75">
      <c r="A27" s="1"/>
      <c r="B27" s="1"/>
      <c r="C27" s="1"/>
    </row>
    <row r="28" spans="1:6" ht="15.75">
      <c r="A28" s="1"/>
      <c r="B28" s="1"/>
      <c r="C28" s="1"/>
    </row>
    <row r="29" spans="1:6" ht="15.75">
      <c r="A29" s="1"/>
      <c r="B29" s="1"/>
      <c r="C29" s="1"/>
    </row>
    <row r="30" spans="1:6" ht="15.75">
      <c r="A30" s="1"/>
      <c r="B30" s="1"/>
      <c r="C30" s="1"/>
    </row>
  </sheetData>
  <mergeCells count="12">
    <mergeCell ref="B7:C7"/>
    <mergeCell ref="A13:C13"/>
    <mergeCell ref="B8:C8"/>
    <mergeCell ref="A10:C10"/>
    <mergeCell ref="A11:C11"/>
    <mergeCell ref="A12:C12"/>
    <mergeCell ref="B5:C5"/>
    <mergeCell ref="B1:C1"/>
    <mergeCell ref="B2:C2"/>
    <mergeCell ref="B3:C3"/>
    <mergeCell ref="B4:C4"/>
    <mergeCell ref="B6:C6"/>
  </mergeCells>
  <phoneticPr fontId="16" type="noConversion"/>
  <pageMargins left="1.1811023622047245" right="0.39370078740157483" top="0.78740157480314965" bottom="0.78740157480314965" header="0.51181102362204722" footer="0.51181102362204722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98"/>
  <sheetViews>
    <sheetView zoomScaleNormal="100" workbookViewId="0">
      <selection activeCell="G10" sqref="G10"/>
    </sheetView>
  </sheetViews>
  <sheetFormatPr defaultRowHeight="12.75"/>
  <cols>
    <col min="1" max="1" width="27" customWidth="1"/>
    <col min="2" max="2" width="54.85546875" customWidth="1"/>
    <col min="3" max="3" width="16.42578125" style="45" customWidth="1"/>
    <col min="7" max="7" width="10.5703125" bestFit="1" customWidth="1"/>
  </cols>
  <sheetData>
    <row r="1" spans="1:3" ht="15.75">
      <c r="A1" s="1"/>
      <c r="B1" s="143" t="s">
        <v>25</v>
      </c>
      <c r="C1" s="147"/>
    </row>
    <row r="2" spans="1:3" ht="15.75">
      <c r="A2" s="1"/>
      <c r="B2" s="143" t="s">
        <v>1</v>
      </c>
      <c r="C2" s="147"/>
    </row>
    <row r="3" spans="1:3" ht="15.75">
      <c r="A3" s="1"/>
      <c r="B3" s="143" t="s">
        <v>2</v>
      </c>
      <c r="C3" s="147"/>
    </row>
    <row r="4" spans="1:3" ht="15.75">
      <c r="A4" s="1"/>
      <c r="B4" s="143" t="s">
        <v>26</v>
      </c>
      <c r="C4" s="147"/>
    </row>
    <row r="5" spans="1:3" ht="15.75">
      <c r="A5" s="1"/>
      <c r="B5" s="143" t="s">
        <v>4</v>
      </c>
      <c r="C5" s="147"/>
    </row>
    <row r="6" spans="1:3" ht="15.75">
      <c r="A6" s="1"/>
      <c r="B6" s="143" t="s">
        <v>5</v>
      </c>
      <c r="C6" s="147"/>
    </row>
    <row r="7" spans="1:3" ht="15.75">
      <c r="A7" s="1"/>
      <c r="B7" s="143" t="s">
        <v>244</v>
      </c>
      <c r="C7" s="143"/>
    </row>
    <row r="8" spans="1:3" ht="15.75">
      <c r="A8" s="144" t="s">
        <v>27</v>
      </c>
      <c r="B8" s="144"/>
      <c r="C8" s="144"/>
    </row>
    <row r="9" spans="1:3" ht="15.75">
      <c r="A9" s="144" t="s">
        <v>28</v>
      </c>
      <c r="B9" s="144"/>
      <c r="C9" s="144"/>
    </row>
    <row r="10" spans="1:3" ht="15.75">
      <c r="A10" s="144" t="s">
        <v>29</v>
      </c>
      <c r="B10" s="144"/>
      <c r="C10" s="144"/>
    </row>
    <row r="11" spans="1:3" ht="15.75">
      <c r="A11" s="144" t="s">
        <v>30</v>
      </c>
      <c r="B11" s="144"/>
      <c r="C11" s="144"/>
    </row>
    <row r="12" spans="1:3" ht="15.75">
      <c r="A12" s="17"/>
      <c r="B12" s="17"/>
      <c r="C12" s="17"/>
    </row>
    <row r="13" spans="1:3" ht="36.75" customHeight="1">
      <c r="A13" s="18" t="s">
        <v>31</v>
      </c>
      <c r="B13" s="19" t="s">
        <v>32</v>
      </c>
      <c r="C13" s="20" t="s">
        <v>33</v>
      </c>
    </row>
    <row r="14" spans="1:3" ht="15.75">
      <c r="A14" s="21">
        <v>1</v>
      </c>
      <c r="B14" s="21">
        <v>2</v>
      </c>
      <c r="C14" s="21">
        <v>3</v>
      </c>
    </row>
    <row r="15" spans="1:3" ht="15.75">
      <c r="A15" s="5" t="s">
        <v>34</v>
      </c>
      <c r="B15" s="22" t="s">
        <v>35</v>
      </c>
      <c r="C15" s="7">
        <f>C16+C20+C26+C29+C37+C40+C49</f>
        <v>12460.19</v>
      </c>
    </row>
    <row r="16" spans="1:3" ht="15.75">
      <c r="A16" s="5" t="s">
        <v>36</v>
      </c>
      <c r="B16" s="22" t="s">
        <v>37</v>
      </c>
      <c r="C16" s="7">
        <f>SUM(C17)</f>
        <v>739.19999999999993</v>
      </c>
    </row>
    <row r="17" spans="1:7" ht="15.75">
      <c r="A17" s="5" t="s">
        <v>38</v>
      </c>
      <c r="B17" s="22" t="s">
        <v>39</v>
      </c>
      <c r="C17" s="7">
        <f>C18+C19</f>
        <v>739.19999999999993</v>
      </c>
    </row>
    <row r="18" spans="1:7" ht="93" customHeight="1">
      <c r="A18" s="8" t="s">
        <v>40</v>
      </c>
      <c r="B18" s="23" t="s">
        <v>41</v>
      </c>
      <c r="C18" s="10">
        <v>737.53</v>
      </c>
    </row>
    <row r="19" spans="1:7" ht="64.5" customHeight="1">
      <c r="A19" s="8" t="s">
        <v>42</v>
      </c>
      <c r="B19" s="23" t="s">
        <v>43</v>
      </c>
      <c r="C19" s="10">
        <v>1.67</v>
      </c>
    </row>
    <row r="20" spans="1:7" ht="39" customHeight="1">
      <c r="A20" s="5" t="s">
        <v>44</v>
      </c>
      <c r="B20" s="24" t="s">
        <v>45</v>
      </c>
      <c r="C20" s="7">
        <f>C21</f>
        <v>751</v>
      </c>
    </row>
    <row r="21" spans="1:7" ht="50.25" customHeight="1">
      <c r="A21" s="5" t="s">
        <v>46</v>
      </c>
      <c r="B21" s="24" t="s">
        <v>47</v>
      </c>
      <c r="C21" s="7">
        <f>C22+C23+C24+C25</f>
        <v>751</v>
      </c>
    </row>
    <row r="22" spans="1:7" ht="97.5" customHeight="1">
      <c r="A22" s="25" t="s">
        <v>48</v>
      </c>
      <c r="B22" s="23" t="s">
        <v>49</v>
      </c>
      <c r="C22" s="10">
        <v>252.41</v>
      </c>
      <c r="G22" s="26"/>
    </row>
    <row r="23" spans="1:7" ht="113.25" customHeight="1">
      <c r="A23" s="25" t="s">
        <v>50</v>
      </c>
      <c r="B23" s="23" t="s">
        <v>51</v>
      </c>
      <c r="C23" s="10">
        <v>4.0599999999999996</v>
      </c>
      <c r="G23" s="26"/>
    </row>
    <row r="24" spans="1:7" ht="100.5" customHeight="1">
      <c r="A24" s="25" t="s">
        <v>52</v>
      </c>
      <c r="B24" s="23" t="s">
        <v>53</v>
      </c>
      <c r="C24" s="10">
        <v>494.53</v>
      </c>
      <c r="G24" s="26"/>
    </row>
    <row r="25" spans="1:7" ht="99.75" hidden="1" customHeight="1">
      <c r="A25" s="27" t="s">
        <v>54</v>
      </c>
      <c r="B25" s="28" t="s">
        <v>55</v>
      </c>
      <c r="C25" s="29">
        <v>0</v>
      </c>
      <c r="G25" s="26"/>
    </row>
    <row r="26" spans="1:7" s="33" customFormat="1" ht="15.75" hidden="1">
      <c r="A26" s="30" t="s">
        <v>56</v>
      </c>
      <c r="B26" s="31" t="s">
        <v>57</v>
      </c>
      <c r="C26" s="32">
        <f>SUM(C27)</f>
        <v>0</v>
      </c>
    </row>
    <row r="27" spans="1:7" s="33" customFormat="1" ht="15.75" hidden="1">
      <c r="A27" s="34" t="s">
        <v>58</v>
      </c>
      <c r="B27" s="35" t="s">
        <v>59</v>
      </c>
      <c r="C27" s="36">
        <f>SUM(C28)</f>
        <v>0</v>
      </c>
    </row>
    <row r="28" spans="1:7" s="33" customFormat="1" ht="15.75" hidden="1">
      <c r="A28" s="34" t="s">
        <v>60</v>
      </c>
      <c r="B28" s="35" t="s">
        <v>59</v>
      </c>
      <c r="C28" s="36">
        <v>0</v>
      </c>
    </row>
    <row r="29" spans="1:7" ht="15.75">
      <c r="A29" s="5" t="s">
        <v>61</v>
      </c>
      <c r="B29" s="24" t="s">
        <v>62</v>
      </c>
      <c r="C29" s="7">
        <f>C30+C32</f>
        <v>8944.5</v>
      </c>
    </row>
    <row r="30" spans="1:7" ht="15.75">
      <c r="A30" s="5" t="s">
        <v>63</v>
      </c>
      <c r="B30" s="24" t="s">
        <v>236</v>
      </c>
      <c r="C30" s="7">
        <f>SUM(C31)</f>
        <v>60</v>
      </c>
    </row>
    <row r="31" spans="1:7" ht="48" customHeight="1">
      <c r="A31" s="8" t="s">
        <v>64</v>
      </c>
      <c r="B31" s="23" t="s">
        <v>65</v>
      </c>
      <c r="C31" s="10">
        <v>60</v>
      </c>
    </row>
    <row r="32" spans="1:7" ht="15.75">
      <c r="A32" s="5" t="s">
        <v>66</v>
      </c>
      <c r="B32" s="24" t="s">
        <v>67</v>
      </c>
      <c r="C32" s="7">
        <f>C33+C35</f>
        <v>8884.5</v>
      </c>
    </row>
    <row r="33" spans="1:5" ht="15.75">
      <c r="A33" s="8" t="s">
        <v>237</v>
      </c>
      <c r="B33" s="24" t="s">
        <v>68</v>
      </c>
      <c r="C33" s="7">
        <f>C34</f>
        <v>4020</v>
      </c>
    </row>
    <row r="34" spans="1:5" ht="47.25">
      <c r="A34" s="8" t="s">
        <v>69</v>
      </c>
      <c r="B34" s="37" t="s">
        <v>70</v>
      </c>
      <c r="C34" s="10">
        <v>4020</v>
      </c>
    </row>
    <row r="35" spans="1:5" ht="15.75">
      <c r="A35" s="5" t="s">
        <v>71</v>
      </c>
      <c r="B35" s="24" t="s">
        <v>72</v>
      </c>
      <c r="C35" s="7">
        <f>C36</f>
        <v>4864.5</v>
      </c>
    </row>
    <row r="36" spans="1:5" ht="51.75" customHeight="1">
      <c r="A36" s="8" t="s">
        <v>73</v>
      </c>
      <c r="B36" s="37" t="s">
        <v>74</v>
      </c>
      <c r="C36" s="10">
        <v>4864.5</v>
      </c>
    </row>
    <row r="37" spans="1:5" ht="15.75">
      <c r="A37" s="5" t="s">
        <v>75</v>
      </c>
      <c r="B37" s="24" t="s">
        <v>76</v>
      </c>
      <c r="C37" s="7">
        <f>C38</f>
        <v>5</v>
      </c>
    </row>
    <row r="38" spans="1:5" ht="63">
      <c r="A38" s="5" t="s">
        <v>77</v>
      </c>
      <c r="B38" s="24" t="s">
        <v>78</v>
      </c>
      <c r="C38" s="7">
        <f>C39</f>
        <v>5</v>
      </c>
    </row>
    <row r="39" spans="1:5" ht="92.25" customHeight="1">
      <c r="A39" s="8" t="s">
        <v>79</v>
      </c>
      <c r="B39" s="23" t="s">
        <v>80</v>
      </c>
      <c r="C39" s="10">
        <v>5</v>
      </c>
    </row>
    <row r="40" spans="1:5" ht="47.25">
      <c r="A40" s="5" t="s">
        <v>81</v>
      </c>
      <c r="B40" s="24" t="s">
        <v>82</v>
      </c>
      <c r="C40" s="7">
        <f>SUM(C41+C46)</f>
        <v>1989.19</v>
      </c>
    </row>
    <row r="41" spans="1:5" ht="112.5" customHeight="1">
      <c r="A41" s="5" t="s">
        <v>83</v>
      </c>
      <c r="B41" s="24" t="s">
        <v>84</v>
      </c>
      <c r="C41" s="7">
        <f>C42</f>
        <v>1772</v>
      </c>
    </row>
    <row r="42" spans="1:5" ht="45" customHeight="1">
      <c r="A42" s="5" t="s">
        <v>85</v>
      </c>
      <c r="B42" s="24" t="s">
        <v>86</v>
      </c>
      <c r="C42" s="7">
        <f>C43</f>
        <v>1772</v>
      </c>
    </row>
    <row r="43" spans="1:5" ht="45.75" customHeight="1">
      <c r="A43" s="38" t="s">
        <v>87</v>
      </c>
      <c r="B43" s="39" t="s">
        <v>88</v>
      </c>
      <c r="C43" s="40">
        <f>C44+C45</f>
        <v>1772</v>
      </c>
      <c r="D43" s="41"/>
      <c r="E43" s="41"/>
    </row>
    <row r="44" spans="1:5" ht="78" customHeight="1">
      <c r="A44" s="42" t="s">
        <v>89</v>
      </c>
      <c r="B44" s="37" t="s">
        <v>90</v>
      </c>
      <c r="C44" s="11">
        <v>950</v>
      </c>
      <c r="D44" s="41"/>
      <c r="E44" s="41"/>
    </row>
    <row r="45" spans="1:5" s="45" customFormat="1" ht="59.25" customHeight="1">
      <c r="A45" s="42" t="s">
        <v>91</v>
      </c>
      <c r="B45" s="43" t="s">
        <v>92</v>
      </c>
      <c r="C45" s="11">
        <v>822</v>
      </c>
      <c r="D45" s="44"/>
      <c r="E45" s="44"/>
    </row>
    <row r="46" spans="1:5" ht="116.25" customHeight="1">
      <c r="A46" s="5" t="s">
        <v>93</v>
      </c>
      <c r="B46" s="24" t="s">
        <v>94</v>
      </c>
      <c r="C46" s="7">
        <f>SUM(C48)</f>
        <v>217.19</v>
      </c>
    </row>
    <row r="47" spans="1:5" ht="104.25" customHeight="1">
      <c r="A47" s="46" t="s">
        <v>95</v>
      </c>
      <c r="B47" s="39" t="s">
        <v>96</v>
      </c>
      <c r="C47" s="7">
        <f>C48</f>
        <v>217.19</v>
      </c>
    </row>
    <row r="48" spans="1:5" ht="101.25" customHeight="1">
      <c r="A48" s="8" t="s">
        <v>97</v>
      </c>
      <c r="B48" s="23" t="s">
        <v>98</v>
      </c>
      <c r="C48" s="10">
        <v>217.19</v>
      </c>
    </row>
    <row r="49" spans="1:3" ht="31.5">
      <c r="A49" s="5" t="s">
        <v>99</v>
      </c>
      <c r="B49" s="6" t="s">
        <v>100</v>
      </c>
      <c r="C49" s="7">
        <f>C50+C53</f>
        <v>31.3</v>
      </c>
    </row>
    <row r="50" spans="1:3" ht="15.75">
      <c r="A50" s="5" t="s">
        <v>101</v>
      </c>
      <c r="B50" s="6" t="s">
        <v>102</v>
      </c>
      <c r="C50" s="7">
        <f>C51</f>
        <v>31.3</v>
      </c>
    </row>
    <row r="51" spans="1:3" ht="15.75">
      <c r="A51" s="8" t="s">
        <v>103</v>
      </c>
      <c r="B51" s="9" t="s">
        <v>104</v>
      </c>
      <c r="C51" s="10">
        <f>C52</f>
        <v>31.3</v>
      </c>
    </row>
    <row r="52" spans="1:3" ht="33" customHeight="1">
      <c r="A52" s="47" t="s">
        <v>105</v>
      </c>
      <c r="B52" s="47" t="s">
        <v>106</v>
      </c>
      <c r="C52" s="10">
        <v>31.3</v>
      </c>
    </row>
    <row r="53" spans="1:3" s="33" customFormat="1" ht="15.75" hidden="1">
      <c r="A53" s="48" t="s">
        <v>107</v>
      </c>
      <c r="B53" s="49" t="s">
        <v>108</v>
      </c>
      <c r="C53" s="7">
        <f>C54</f>
        <v>0</v>
      </c>
    </row>
    <row r="54" spans="1:3" s="33" customFormat="1" ht="15.75" hidden="1">
      <c r="A54" s="50" t="s">
        <v>109</v>
      </c>
      <c r="B54" s="51" t="s">
        <v>110</v>
      </c>
      <c r="C54" s="10">
        <f>C55</f>
        <v>0</v>
      </c>
    </row>
    <row r="55" spans="1:3" s="33" customFormat="1" ht="33" hidden="1" customHeight="1">
      <c r="A55" s="52" t="s">
        <v>111</v>
      </c>
      <c r="B55" s="52" t="s">
        <v>112</v>
      </c>
      <c r="C55" s="10">
        <v>0</v>
      </c>
    </row>
    <row r="56" spans="1:3" ht="15.75">
      <c r="A56" s="5" t="s">
        <v>113</v>
      </c>
      <c r="B56" s="22" t="s">
        <v>114</v>
      </c>
      <c r="C56" s="7">
        <f>C57+C79+C75</f>
        <v>8558.73</v>
      </c>
    </row>
    <row r="57" spans="1:3" ht="34.5" customHeight="1">
      <c r="A57" s="5" t="s">
        <v>115</v>
      </c>
      <c r="B57" s="24" t="s">
        <v>116</v>
      </c>
      <c r="C57" s="7">
        <f>C63+C68+C70+C58</f>
        <v>8558.73</v>
      </c>
    </row>
    <row r="58" spans="1:3" ht="34.5" customHeight="1">
      <c r="A58" s="5" t="s">
        <v>117</v>
      </c>
      <c r="B58" s="53" t="s">
        <v>118</v>
      </c>
      <c r="C58" s="7">
        <f>C61+C59</f>
        <v>4116.3999999999996</v>
      </c>
    </row>
    <row r="59" spans="1:3" ht="110.25" customHeight="1">
      <c r="A59" s="5" t="s">
        <v>119</v>
      </c>
      <c r="B59" s="54" t="s">
        <v>120</v>
      </c>
      <c r="C59" s="7">
        <f>C60</f>
        <v>172</v>
      </c>
    </row>
    <row r="60" spans="1:3" ht="113.25" customHeight="1">
      <c r="A60" s="8" t="s">
        <v>121</v>
      </c>
      <c r="B60" s="55" t="s">
        <v>122</v>
      </c>
      <c r="C60" s="10">
        <v>172</v>
      </c>
    </row>
    <row r="61" spans="1:3" ht="15.75">
      <c r="A61" s="5" t="s">
        <v>123</v>
      </c>
      <c r="B61" s="24" t="s">
        <v>124</v>
      </c>
      <c r="C61" s="7">
        <f>C62</f>
        <v>3944.4</v>
      </c>
    </row>
    <row r="62" spans="1:3" ht="15.75">
      <c r="A62" s="8" t="s">
        <v>125</v>
      </c>
      <c r="B62" s="56" t="s">
        <v>126</v>
      </c>
      <c r="C62" s="10">
        <f ca="1">'Прил5 Безвозм'!C19</f>
        <v>3944.4</v>
      </c>
    </row>
    <row r="63" spans="1:3" ht="34.5" customHeight="1">
      <c r="A63" s="5" t="s">
        <v>127</v>
      </c>
      <c r="B63" s="57" t="s">
        <v>128</v>
      </c>
      <c r="C63" s="7">
        <f>C64+C66</f>
        <v>126.4</v>
      </c>
    </row>
    <row r="64" spans="1:3" ht="54" customHeight="1">
      <c r="A64" s="5" t="s">
        <v>129</v>
      </c>
      <c r="B64" s="24" t="s">
        <v>130</v>
      </c>
      <c r="C64" s="7">
        <f>C65</f>
        <v>125.4</v>
      </c>
    </row>
    <row r="65" spans="1:3" ht="50.25" customHeight="1">
      <c r="A65" s="8" t="s">
        <v>131</v>
      </c>
      <c r="B65" s="23" t="s">
        <v>132</v>
      </c>
      <c r="C65" s="10">
        <v>125.4</v>
      </c>
    </row>
    <row r="66" spans="1:3" ht="50.25" customHeight="1">
      <c r="A66" s="5" t="s">
        <v>133</v>
      </c>
      <c r="B66" s="24" t="s">
        <v>134</v>
      </c>
      <c r="C66" s="7">
        <f>C67</f>
        <v>1</v>
      </c>
    </row>
    <row r="67" spans="1:3" ht="47.25">
      <c r="A67" s="8" t="s">
        <v>135</v>
      </c>
      <c r="B67" s="23" t="s">
        <v>136</v>
      </c>
      <c r="C67" s="10">
        <v>1</v>
      </c>
    </row>
    <row r="68" spans="1:3" ht="15.75" hidden="1">
      <c r="A68" s="5" t="s">
        <v>137</v>
      </c>
      <c r="B68" s="24" t="s">
        <v>124</v>
      </c>
      <c r="C68" s="7">
        <f>C69</f>
        <v>0</v>
      </c>
    </row>
    <row r="69" spans="1:3" ht="47.25" hidden="1">
      <c r="A69" s="8" t="s">
        <v>138</v>
      </c>
      <c r="B69" s="23" t="s">
        <v>139</v>
      </c>
      <c r="C69" s="10">
        <v>0</v>
      </c>
    </row>
    <row r="70" spans="1:3" ht="15.75">
      <c r="A70" s="5" t="s">
        <v>140</v>
      </c>
      <c r="B70" s="24" t="s">
        <v>141</v>
      </c>
      <c r="C70" s="7">
        <f>C73+C71</f>
        <v>4315.93</v>
      </c>
    </row>
    <row r="71" spans="1:3" ht="70.5" hidden="1" customHeight="1">
      <c r="A71" s="5" t="s">
        <v>142</v>
      </c>
      <c r="B71" s="58" t="s">
        <v>143</v>
      </c>
      <c r="C71" s="7">
        <f>C72</f>
        <v>0</v>
      </c>
    </row>
    <row r="72" spans="1:3" ht="71.25" hidden="1" customHeight="1">
      <c r="A72" s="8" t="s">
        <v>144</v>
      </c>
      <c r="B72" s="47" t="s">
        <v>145</v>
      </c>
      <c r="C72" s="10">
        <v>0</v>
      </c>
    </row>
    <row r="73" spans="1:3" ht="28.5">
      <c r="A73" s="59" t="s">
        <v>146</v>
      </c>
      <c r="B73" s="60" t="s">
        <v>147</v>
      </c>
      <c r="C73" s="61">
        <f>C74</f>
        <v>4315.93</v>
      </c>
    </row>
    <row r="74" spans="1:3" ht="31.5">
      <c r="A74" s="8" t="s">
        <v>148</v>
      </c>
      <c r="B74" s="23" t="s">
        <v>149</v>
      </c>
      <c r="C74" s="10">
        <v>4315.93</v>
      </c>
    </row>
    <row r="75" spans="1:3" ht="94.5" hidden="1">
      <c r="A75" s="62" t="s">
        <v>150</v>
      </c>
      <c r="B75" s="49" t="s">
        <v>151</v>
      </c>
      <c r="C75" s="7">
        <f>C76</f>
        <v>0</v>
      </c>
    </row>
    <row r="76" spans="1:3" ht="81.75" hidden="1" customHeight="1">
      <c r="A76" s="62" t="s">
        <v>152</v>
      </c>
      <c r="B76" s="49" t="s">
        <v>153</v>
      </c>
      <c r="C76" s="7">
        <f>C77</f>
        <v>0</v>
      </c>
    </row>
    <row r="77" spans="1:3" ht="78.75" hidden="1">
      <c r="A77" s="62" t="s">
        <v>154</v>
      </c>
      <c r="B77" s="49" t="s">
        <v>155</v>
      </c>
      <c r="C77" s="7">
        <f>C78</f>
        <v>0</v>
      </c>
    </row>
    <row r="78" spans="1:3" ht="63.75" hidden="1" customHeight="1">
      <c r="A78" s="27" t="s">
        <v>156</v>
      </c>
      <c r="B78" s="51" t="s">
        <v>157</v>
      </c>
      <c r="C78" s="10">
        <v>0</v>
      </c>
    </row>
    <row r="79" spans="1:3" ht="56.25" hidden="1" customHeight="1">
      <c r="A79" s="62" t="s">
        <v>158</v>
      </c>
      <c r="B79" s="63" t="s">
        <v>159</v>
      </c>
      <c r="C79" s="5">
        <f>C80</f>
        <v>0</v>
      </c>
    </row>
    <row r="80" spans="1:3" ht="69" hidden="1" customHeight="1">
      <c r="A80" s="50" t="s">
        <v>160</v>
      </c>
      <c r="B80" s="28" t="s">
        <v>161</v>
      </c>
      <c r="C80" s="8">
        <v>0</v>
      </c>
    </row>
    <row r="81" spans="1:3" ht="15.75">
      <c r="A81" s="8"/>
      <c r="B81" s="5" t="s">
        <v>162</v>
      </c>
      <c r="C81" s="7">
        <f>SUM(C15+C56)</f>
        <v>21018.92</v>
      </c>
    </row>
    <row r="84" spans="1:3" ht="15">
      <c r="B84" s="64"/>
      <c r="C84" s="65"/>
    </row>
    <row r="85" spans="1:3" ht="15">
      <c r="B85" s="66"/>
      <c r="C85" s="65"/>
    </row>
    <row r="86" spans="1:3" ht="15">
      <c r="B86" s="67"/>
      <c r="C86" s="68"/>
    </row>
    <row r="87" spans="1:3" ht="15">
      <c r="B87" s="67"/>
      <c r="C87" s="68"/>
    </row>
    <row r="88" spans="1:3" ht="15">
      <c r="B88" s="67"/>
      <c r="C88" s="68"/>
    </row>
    <row r="89" spans="1:3" ht="15">
      <c r="B89" s="69"/>
      <c r="C89" s="70"/>
    </row>
    <row r="90" spans="1:3" ht="15">
      <c r="B90" s="64"/>
      <c r="C90" s="65"/>
    </row>
    <row r="91" spans="1:3" ht="15">
      <c r="B91" s="67"/>
      <c r="C91" s="70"/>
    </row>
    <row r="92" spans="1:3" ht="15">
      <c r="B92" s="67"/>
      <c r="C92" s="70"/>
    </row>
    <row r="93" spans="1:3" ht="15">
      <c r="B93" s="69"/>
      <c r="C93" s="70"/>
    </row>
    <row r="94" spans="1:3" ht="15">
      <c r="B94" s="69"/>
      <c r="C94" s="71"/>
    </row>
    <row r="95" spans="1:3">
      <c r="B95" s="72"/>
    </row>
    <row r="96" spans="1:3">
      <c r="B96" s="72"/>
    </row>
    <row r="97" spans="2:2">
      <c r="B97" s="72"/>
    </row>
    <row r="98" spans="2:2">
      <c r="B98" s="72"/>
    </row>
  </sheetData>
  <mergeCells count="11">
    <mergeCell ref="A9:C9"/>
    <mergeCell ref="A10:C10"/>
    <mergeCell ref="A11:C11"/>
    <mergeCell ref="B1:C1"/>
    <mergeCell ref="B2:C2"/>
    <mergeCell ref="B3:C3"/>
    <mergeCell ref="B4:C4"/>
    <mergeCell ref="B5:C5"/>
    <mergeCell ref="B6:C6"/>
    <mergeCell ref="B7:C7"/>
    <mergeCell ref="A8:C8"/>
  </mergeCells>
  <phoneticPr fontId="16" type="noConversion"/>
  <printOptions horizontalCentered="1"/>
  <pageMargins left="0.55118110236220474" right="0.15748031496062992" top="0.35433070866141736" bottom="0.35433070866141736" header="0.11811023622047245" footer="0.11811023622047245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H41"/>
  <sheetViews>
    <sheetView topLeftCell="A7" zoomScaleNormal="100" workbookViewId="0">
      <selection activeCell="B7" sqref="B7:C7"/>
    </sheetView>
  </sheetViews>
  <sheetFormatPr defaultRowHeight="12.75"/>
  <cols>
    <col min="1" max="1" width="28.85546875" style="73" customWidth="1"/>
    <col min="2" max="2" width="41.28515625" style="73" customWidth="1"/>
    <col min="3" max="3" width="18.140625" style="73" customWidth="1"/>
    <col min="4" max="16384" width="9.140625" style="73"/>
  </cols>
  <sheetData>
    <row r="1" spans="1:3" ht="15.75">
      <c r="A1" s="109"/>
      <c r="B1" s="152" t="s">
        <v>187</v>
      </c>
      <c r="C1" s="152"/>
    </row>
    <row r="2" spans="1:3" ht="15.75">
      <c r="A2" s="109"/>
      <c r="B2" s="152" t="s">
        <v>1</v>
      </c>
      <c r="C2" s="152"/>
    </row>
    <row r="3" spans="1:3" ht="15.75">
      <c r="A3" s="109"/>
      <c r="B3" s="152" t="s">
        <v>2</v>
      </c>
      <c r="C3" s="152"/>
    </row>
    <row r="4" spans="1:3" ht="15.75">
      <c r="A4" s="109"/>
      <c r="B4" s="152" t="s">
        <v>26</v>
      </c>
      <c r="C4" s="152"/>
    </row>
    <row r="5" spans="1:3" ht="15.75">
      <c r="A5" s="109"/>
      <c r="B5" s="152" t="s">
        <v>4</v>
      </c>
      <c r="C5" s="152"/>
    </row>
    <row r="6" spans="1:3" ht="15.75">
      <c r="A6" s="109"/>
      <c r="B6" s="152" t="s">
        <v>5</v>
      </c>
      <c r="C6" s="152"/>
    </row>
    <row r="7" spans="1:3" ht="15.75">
      <c r="A7" s="109"/>
      <c r="B7" s="152" t="s">
        <v>244</v>
      </c>
      <c r="C7" s="152"/>
    </row>
    <row r="8" spans="1:3" ht="15.75">
      <c r="A8" s="148" t="s">
        <v>114</v>
      </c>
      <c r="B8" s="149"/>
      <c r="C8" s="149"/>
    </row>
    <row r="9" spans="1:3" ht="15.75">
      <c r="A9" s="148" t="s">
        <v>186</v>
      </c>
      <c r="B9" s="149"/>
      <c r="C9" s="149"/>
    </row>
    <row r="10" spans="1:3" ht="15.75">
      <c r="A10" s="110"/>
      <c r="B10" s="109"/>
      <c r="C10" s="109"/>
    </row>
    <row r="11" spans="1:3" ht="15.75">
      <c r="A11" s="108" t="s">
        <v>185</v>
      </c>
      <c r="B11" s="150" t="s">
        <v>32</v>
      </c>
      <c r="C11" s="107" t="s">
        <v>184</v>
      </c>
    </row>
    <row r="12" spans="1:3" ht="15.75">
      <c r="A12" s="106" t="s">
        <v>183</v>
      </c>
      <c r="B12" s="151"/>
      <c r="C12" s="105" t="s">
        <v>182</v>
      </c>
    </row>
    <row r="13" spans="1:3" ht="15.75">
      <c r="A13" s="104">
        <v>1</v>
      </c>
      <c r="B13" s="104">
        <v>2</v>
      </c>
      <c r="C13" s="104">
        <v>3</v>
      </c>
    </row>
    <row r="14" spans="1:3" ht="30" customHeight="1">
      <c r="A14" s="91" t="s">
        <v>113</v>
      </c>
      <c r="B14" s="102" t="s">
        <v>114</v>
      </c>
      <c r="C14" s="89">
        <f>SUM(C15)+C40</f>
        <v>8558.73</v>
      </c>
    </row>
    <row r="15" spans="1:3" ht="51" customHeight="1">
      <c r="A15" s="91" t="s">
        <v>115</v>
      </c>
      <c r="B15" s="90" t="s">
        <v>116</v>
      </c>
      <c r="C15" s="89">
        <f>C16+C26+C31</f>
        <v>8558.73</v>
      </c>
    </row>
    <row r="16" spans="1:3" ht="51.75" customHeight="1">
      <c r="A16" s="91" t="s">
        <v>117</v>
      </c>
      <c r="B16" s="103" t="s">
        <v>118</v>
      </c>
      <c r="C16" s="89">
        <f>C19+C17</f>
        <v>4116.3999999999996</v>
      </c>
    </row>
    <row r="17" spans="1:8" ht="131.25" customHeight="1">
      <c r="A17" s="102" t="s">
        <v>119</v>
      </c>
      <c r="B17" s="101" t="s">
        <v>120</v>
      </c>
      <c r="C17" s="89">
        <f>C18</f>
        <v>172</v>
      </c>
    </row>
    <row r="18" spans="1:8" ht="126.75" customHeight="1">
      <c r="A18" s="87" t="s">
        <v>121</v>
      </c>
      <c r="B18" s="100" t="s">
        <v>122</v>
      </c>
      <c r="C18" s="86">
        <v>172</v>
      </c>
      <c r="H18" s="96"/>
    </row>
    <row r="19" spans="1:8" ht="21.75" customHeight="1">
      <c r="A19" s="91" t="s">
        <v>123</v>
      </c>
      <c r="B19" s="99" t="s">
        <v>124</v>
      </c>
      <c r="C19" s="89">
        <f>C20</f>
        <v>3944.4</v>
      </c>
    </row>
    <row r="20" spans="1:8" ht="31.5">
      <c r="A20" s="91" t="s">
        <v>125</v>
      </c>
      <c r="B20" s="99" t="s">
        <v>181</v>
      </c>
      <c r="C20" s="89">
        <f>C21+C22+C24+C23+C25</f>
        <v>3944.4</v>
      </c>
    </row>
    <row r="21" spans="1:8" ht="110.25">
      <c r="A21" s="87" t="s">
        <v>125</v>
      </c>
      <c r="B21" s="98" t="s">
        <v>180</v>
      </c>
      <c r="C21" s="86">
        <v>2500</v>
      </c>
    </row>
    <row r="22" spans="1:8" ht="110.25">
      <c r="A22" s="87" t="s">
        <v>125</v>
      </c>
      <c r="B22" s="98" t="s">
        <v>179</v>
      </c>
      <c r="C22" s="86">
        <v>1087</v>
      </c>
    </row>
    <row r="23" spans="1:8" ht="220.5" hidden="1">
      <c r="A23" s="85" t="s">
        <v>125</v>
      </c>
      <c r="B23" s="97" t="s">
        <v>178</v>
      </c>
      <c r="C23" s="83">
        <v>0</v>
      </c>
    </row>
    <row r="24" spans="1:8" ht="65.25" customHeight="1">
      <c r="A24" s="87" t="s">
        <v>125</v>
      </c>
      <c r="B24" s="56" t="s">
        <v>177</v>
      </c>
      <c r="C24" s="86">
        <v>300</v>
      </c>
    </row>
    <row r="25" spans="1:8" ht="47.25">
      <c r="A25" s="87" t="s">
        <v>125</v>
      </c>
      <c r="B25" s="56" t="s">
        <v>176</v>
      </c>
      <c r="C25" s="86">
        <v>57.4</v>
      </c>
    </row>
    <row r="26" spans="1:8" ht="31.5">
      <c r="A26" s="91" t="s">
        <v>127</v>
      </c>
      <c r="B26" s="57" t="s">
        <v>128</v>
      </c>
      <c r="C26" s="89">
        <f>C27+C29</f>
        <v>126.4</v>
      </c>
    </row>
    <row r="27" spans="1:8" ht="63" customHeight="1">
      <c r="A27" s="91" t="s">
        <v>129</v>
      </c>
      <c r="B27" s="90" t="s">
        <v>130</v>
      </c>
      <c r="C27" s="89">
        <f>C28</f>
        <v>125.4</v>
      </c>
    </row>
    <row r="28" spans="1:8" ht="63" customHeight="1">
      <c r="A28" s="87" t="s">
        <v>131</v>
      </c>
      <c r="B28" s="88" t="s">
        <v>132</v>
      </c>
      <c r="C28" s="86">
        <v>125.4</v>
      </c>
      <c r="G28" s="96"/>
    </row>
    <row r="29" spans="1:8" ht="65.25" customHeight="1">
      <c r="A29" s="91" t="s">
        <v>133</v>
      </c>
      <c r="B29" s="90" t="s">
        <v>134</v>
      </c>
      <c r="C29" s="89">
        <f>C30</f>
        <v>1</v>
      </c>
    </row>
    <row r="30" spans="1:8" ht="63" customHeight="1">
      <c r="A30" s="87" t="s">
        <v>135</v>
      </c>
      <c r="B30" s="95" t="s">
        <v>136</v>
      </c>
      <c r="C30" s="86">
        <v>1</v>
      </c>
    </row>
    <row r="31" spans="1:8" ht="15.75">
      <c r="A31" s="91" t="s">
        <v>175</v>
      </c>
      <c r="B31" s="90" t="s">
        <v>141</v>
      </c>
      <c r="C31" s="89">
        <f>C32</f>
        <v>4315.93</v>
      </c>
    </row>
    <row r="32" spans="1:8" ht="28.5">
      <c r="A32" s="94" t="s">
        <v>146</v>
      </c>
      <c r="B32" s="93" t="s">
        <v>147</v>
      </c>
      <c r="C32" s="92">
        <f>C33</f>
        <v>4315.93</v>
      </c>
    </row>
    <row r="33" spans="1:3" ht="47.25">
      <c r="A33" s="91" t="s">
        <v>148</v>
      </c>
      <c r="B33" s="90" t="s">
        <v>149</v>
      </c>
      <c r="C33" s="89">
        <f>C34+C35+C36+C37+C38+C39</f>
        <v>4315.93</v>
      </c>
    </row>
    <row r="34" spans="1:3" ht="94.5">
      <c r="A34" s="87" t="s">
        <v>174</v>
      </c>
      <c r="B34" s="88" t="s">
        <v>173</v>
      </c>
      <c r="C34" s="86">
        <v>4315.93</v>
      </c>
    </row>
    <row r="35" spans="1:3" ht="94.5" hidden="1">
      <c r="A35" s="87" t="s">
        <v>172</v>
      </c>
      <c r="B35" s="80" t="s">
        <v>171</v>
      </c>
      <c r="C35" s="86"/>
    </row>
    <row r="36" spans="1:3" ht="299.25" hidden="1">
      <c r="A36" s="85" t="s">
        <v>170</v>
      </c>
      <c r="B36" s="84" t="s">
        <v>169</v>
      </c>
      <c r="C36" s="83">
        <v>0</v>
      </c>
    </row>
    <row r="37" spans="1:3" ht="78.75" hidden="1">
      <c r="A37" s="81" t="s">
        <v>168</v>
      </c>
      <c r="B37" s="80" t="s">
        <v>167</v>
      </c>
      <c r="C37" s="82"/>
    </row>
    <row r="38" spans="1:3" ht="78.75" hidden="1">
      <c r="A38" s="81" t="s">
        <v>166</v>
      </c>
      <c r="B38" s="80" t="s">
        <v>165</v>
      </c>
      <c r="C38" s="77"/>
    </row>
    <row r="39" spans="1:3" ht="126" hidden="1">
      <c r="A39" s="79" t="s">
        <v>164</v>
      </c>
      <c r="B39" s="78" t="s">
        <v>163</v>
      </c>
      <c r="C39" s="77"/>
    </row>
    <row r="40" spans="1:3" ht="63" hidden="1">
      <c r="A40" s="76" t="s">
        <v>158</v>
      </c>
      <c r="B40" s="75" t="s">
        <v>159</v>
      </c>
      <c r="C40" s="30">
        <f>C41</f>
        <v>0</v>
      </c>
    </row>
    <row r="41" spans="1:3" ht="63" hidden="1">
      <c r="A41" s="34" t="s">
        <v>160</v>
      </c>
      <c r="B41" s="74" t="s">
        <v>161</v>
      </c>
      <c r="C41" s="34">
        <v>0</v>
      </c>
    </row>
  </sheetData>
  <mergeCells count="10">
    <mergeCell ref="A8:C8"/>
    <mergeCell ref="A9:C9"/>
    <mergeCell ref="B11:B12"/>
    <mergeCell ref="B1:C1"/>
    <mergeCell ref="B2:C2"/>
    <mergeCell ref="B3:C3"/>
    <mergeCell ref="B4:C4"/>
    <mergeCell ref="B5:C5"/>
    <mergeCell ref="B6:C6"/>
    <mergeCell ref="B7:C7"/>
  </mergeCells>
  <phoneticPr fontId="16" type="noConversion"/>
  <printOptions horizontalCentered="1"/>
  <pageMargins left="0.98425196850393704" right="0.39370078740157483" top="0.47244094488188981" bottom="0.47244094488188981" header="0.31496062992125984" footer="0.31496062992125984"/>
  <pageSetup paperSize="9" scale="96" orientation="portrait" r:id="rId1"/>
  <rowBreaks count="1" manualBreakCount="1">
    <brk id="34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41"/>
  <sheetViews>
    <sheetView zoomScaleNormal="100" workbookViewId="0">
      <selection activeCell="F10" sqref="F10:F13"/>
    </sheetView>
  </sheetViews>
  <sheetFormatPr defaultRowHeight="12.75"/>
  <cols>
    <col min="1" max="1" width="18.42578125" style="111" customWidth="1"/>
    <col min="2" max="2" width="32.42578125" style="111" customWidth="1"/>
    <col min="3" max="3" width="60.85546875" style="111" customWidth="1"/>
    <col min="4" max="5" width="9.140625" style="111"/>
    <col min="6" max="6" width="57.140625" style="111" customWidth="1"/>
    <col min="7" max="16384" width="9.140625" style="111"/>
  </cols>
  <sheetData>
    <row r="1" spans="1:6" ht="15.75">
      <c r="A1" s="126"/>
      <c r="B1" s="126"/>
      <c r="C1" s="127" t="s">
        <v>225</v>
      </c>
    </row>
    <row r="2" spans="1:6" ht="15.75">
      <c r="A2" s="126"/>
      <c r="B2" s="126"/>
      <c r="C2" s="127" t="s">
        <v>224</v>
      </c>
    </row>
    <row r="3" spans="1:6" ht="15.75">
      <c r="A3" s="126"/>
      <c r="B3" s="126"/>
      <c r="C3" s="127" t="s">
        <v>2</v>
      </c>
    </row>
    <row r="4" spans="1:6" ht="15.75">
      <c r="A4" s="126"/>
      <c r="B4" s="126"/>
      <c r="C4" s="127" t="s">
        <v>26</v>
      </c>
    </row>
    <row r="5" spans="1:6" ht="15.75">
      <c r="A5" s="126"/>
      <c r="B5" s="126"/>
      <c r="C5" s="127" t="s">
        <v>4</v>
      </c>
    </row>
    <row r="6" spans="1:6" ht="15.75">
      <c r="A6" s="126"/>
      <c r="B6" s="126"/>
      <c r="C6" s="127" t="s">
        <v>5</v>
      </c>
    </row>
    <row r="7" spans="1:6" ht="15.75">
      <c r="A7" s="126"/>
      <c r="B7" s="168" t="s">
        <v>245</v>
      </c>
      <c r="C7" s="168"/>
    </row>
    <row r="8" spans="1:6" ht="15.75">
      <c r="A8" s="126"/>
      <c r="B8" s="168"/>
      <c r="C8" s="168"/>
    </row>
    <row r="9" spans="1:6" ht="15.75">
      <c r="A9" s="162" t="s">
        <v>223</v>
      </c>
      <c r="B9" s="162"/>
      <c r="C9" s="162"/>
    </row>
    <row r="10" spans="1:6" ht="17.25" customHeight="1">
      <c r="A10" s="162" t="s">
        <v>222</v>
      </c>
      <c r="B10" s="162"/>
      <c r="C10" s="162"/>
      <c r="F10" s="160"/>
    </row>
    <row r="11" spans="1:6" ht="15.75">
      <c r="A11" s="162" t="s">
        <v>28</v>
      </c>
      <c r="B11" s="162"/>
      <c r="C11" s="162"/>
      <c r="F11" s="161"/>
    </row>
    <row r="12" spans="1:6" ht="15.75">
      <c r="A12" s="162" t="s">
        <v>221</v>
      </c>
      <c r="B12" s="162"/>
      <c r="C12" s="162"/>
      <c r="F12" s="161"/>
    </row>
    <row r="13" spans="1:6" ht="15.75">
      <c r="A13" s="162"/>
      <c r="B13" s="162"/>
      <c r="C13" s="162"/>
      <c r="F13" s="161"/>
    </row>
    <row r="14" spans="1:6" ht="15.75">
      <c r="A14" s="126"/>
      <c r="B14" s="125"/>
      <c r="C14" s="125"/>
    </row>
    <row r="15" spans="1:6" ht="15.75">
      <c r="A15" s="158" t="s">
        <v>31</v>
      </c>
      <c r="B15" s="159"/>
      <c r="C15" s="153" t="s">
        <v>220</v>
      </c>
    </row>
    <row r="16" spans="1:6" ht="15.75">
      <c r="A16" s="156" t="s">
        <v>219</v>
      </c>
      <c r="B16" s="157"/>
      <c r="C16" s="154"/>
    </row>
    <row r="17" spans="1:6" ht="15.75" customHeight="1">
      <c r="A17" s="153" t="s">
        <v>218</v>
      </c>
      <c r="B17" s="165" t="s">
        <v>217</v>
      </c>
      <c r="C17" s="154"/>
    </row>
    <row r="18" spans="1:6">
      <c r="A18" s="163"/>
      <c r="B18" s="166"/>
      <c r="C18" s="154"/>
    </row>
    <row r="19" spans="1:6" ht="65.25" customHeight="1">
      <c r="A19" s="164"/>
      <c r="B19" s="167"/>
      <c r="C19" s="155"/>
    </row>
    <row r="20" spans="1:6" ht="15.75">
      <c r="A20" s="124">
        <v>1</v>
      </c>
      <c r="B20" s="114">
        <v>2</v>
      </c>
      <c r="C20" s="114">
        <v>3</v>
      </c>
    </row>
    <row r="21" spans="1:6" ht="49.5" customHeight="1">
      <c r="A21" s="123">
        <v>955</v>
      </c>
      <c r="B21" s="112"/>
      <c r="C21" s="122" t="s">
        <v>216</v>
      </c>
      <c r="F21" s="121"/>
    </row>
    <row r="22" spans="1:6" ht="81" customHeight="1">
      <c r="A22" s="112">
        <v>955</v>
      </c>
      <c r="B22" s="112" t="s">
        <v>215</v>
      </c>
      <c r="C22" s="115" t="s">
        <v>214</v>
      </c>
    </row>
    <row r="23" spans="1:6" ht="78" customHeight="1">
      <c r="A23" s="112">
        <v>955</v>
      </c>
      <c r="B23" s="114" t="s">
        <v>213</v>
      </c>
      <c r="C23" s="43" t="s">
        <v>90</v>
      </c>
      <c r="D23" s="118"/>
    </row>
    <row r="24" spans="1:6" s="119" customFormat="1" ht="51" customHeight="1">
      <c r="A24" s="112">
        <v>955</v>
      </c>
      <c r="B24" s="114" t="s">
        <v>212</v>
      </c>
      <c r="C24" s="43" t="s">
        <v>92</v>
      </c>
      <c r="D24" s="118"/>
      <c r="E24" s="120"/>
      <c r="F24" s="120"/>
    </row>
    <row r="25" spans="1:6" ht="66" customHeight="1">
      <c r="A25" s="112">
        <v>955</v>
      </c>
      <c r="B25" s="114" t="s">
        <v>211</v>
      </c>
      <c r="C25" s="116" t="s">
        <v>210</v>
      </c>
      <c r="D25" s="118"/>
    </row>
    <row r="26" spans="1:6" ht="83.25" customHeight="1">
      <c r="A26" s="112">
        <v>955</v>
      </c>
      <c r="B26" s="112" t="s">
        <v>209</v>
      </c>
      <c r="C26" s="115" t="s">
        <v>208</v>
      </c>
    </row>
    <row r="27" spans="1:6" ht="35.450000000000003" customHeight="1">
      <c r="A27" s="112">
        <v>955</v>
      </c>
      <c r="B27" s="112" t="s">
        <v>207</v>
      </c>
      <c r="C27" s="115" t="s">
        <v>106</v>
      </c>
    </row>
    <row r="28" spans="1:6" ht="27.75" customHeight="1">
      <c r="A28" s="112">
        <v>955</v>
      </c>
      <c r="B28" s="112" t="s">
        <v>206</v>
      </c>
      <c r="C28" s="115" t="s">
        <v>205</v>
      </c>
    </row>
    <row r="29" spans="1:6" ht="96" customHeight="1">
      <c r="A29" s="112">
        <v>955</v>
      </c>
      <c r="B29" s="112" t="s">
        <v>204</v>
      </c>
      <c r="C29" s="115" t="s">
        <v>203</v>
      </c>
      <c r="D29" s="117"/>
    </row>
    <row r="30" spans="1:6" ht="96" customHeight="1">
      <c r="A30" s="112">
        <v>955</v>
      </c>
      <c r="B30" s="112" t="s">
        <v>202</v>
      </c>
      <c r="C30" s="115" t="s">
        <v>201</v>
      </c>
      <c r="D30" s="117"/>
    </row>
    <row r="31" spans="1:6" ht="56.25" customHeight="1">
      <c r="A31" s="112">
        <v>955</v>
      </c>
      <c r="B31" s="112" t="s">
        <v>200</v>
      </c>
      <c r="C31" s="116" t="s">
        <v>199</v>
      </c>
    </row>
    <row r="32" spans="1:6" ht="33.75" customHeight="1">
      <c r="A32" s="112">
        <v>955</v>
      </c>
      <c r="B32" s="112" t="s">
        <v>198</v>
      </c>
      <c r="C32" s="115" t="s">
        <v>197</v>
      </c>
    </row>
    <row r="33" spans="1:3" ht="98.25" customHeight="1">
      <c r="A33" s="112">
        <v>955</v>
      </c>
      <c r="B33" s="112" t="s">
        <v>196</v>
      </c>
      <c r="C33" s="115" t="s">
        <v>122</v>
      </c>
    </row>
    <row r="34" spans="1:3" ht="25.5" customHeight="1">
      <c r="A34" s="112">
        <v>955</v>
      </c>
      <c r="B34" s="112" t="s">
        <v>195</v>
      </c>
      <c r="C34" s="115" t="s">
        <v>181</v>
      </c>
    </row>
    <row r="35" spans="1:3" ht="48.75" customHeight="1">
      <c r="A35" s="112">
        <v>955</v>
      </c>
      <c r="B35" s="112" t="s">
        <v>194</v>
      </c>
      <c r="C35" s="115" t="s">
        <v>132</v>
      </c>
    </row>
    <row r="36" spans="1:3" ht="48.75" customHeight="1">
      <c r="A36" s="112">
        <v>955</v>
      </c>
      <c r="B36" s="112" t="s">
        <v>193</v>
      </c>
      <c r="C36" s="56" t="s">
        <v>136</v>
      </c>
    </row>
    <row r="37" spans="1:3" ht="69" customHeight="1">
      <c r="A37" s="112">
        <v>955</v>
      </c>
      <c r="B37" s="112" t="s">
        <v>192</v>
      </c>
      <c r="C37" s="115" t="s">
        <v>191</v>
      </c>
    </row>
    <row r="38" spans="1:3" ht="66.2" customHeight="1">
      <c r="A38" s="112">
        <v>955</v>
      </c>
      <c r="B38" s="114" t="s">
        <v>190</v>
      </c>
      <c r="C38" s="113" t="s">
        <v>173</v>
      </c>
    </row>
    <row r="39" spans="1:3" ht="186.75" customHeight="1">
      <c r="A39" s="112">
        <v>955</v>
      </c>
      <c r="B39" s="114" t="s">
        <v>189</v>
      </c>
      <c r="C39" s="113" t="s">
        <v>188</v>
      </c>
    </row>
    <row r="40" spans="1:3" ht="63" customHeight="1">
      <c r="A40" s="112">
        <v>955</v>
      </c>
      <c r="B40" s="141" t="s">
        <v>238</v>
      </c>
      <c r="C40" s="142" t="s">
        <v>157</v>
      </c>
    </row>
    <row r="41" spans="1:3" ht="60" customHeight="1">
      <c r="A41" s="112">
        <v>955</v>
      </c>
      <c r="B41" s="141" t="s">
        <v>239</v>
      </c>
      <c r="C41" s="142" t="s">
        <v>240</v>
      </c>
    </row>
  </sheetData>
  <mergeCells count="13">
    <mergeCell ref="B7:C7"/>
    <mergeCell ref="B8:C8"/>
    <mergeCell ref="A9:C9"/>
    <mergeCell ref="A10:C10"/>
    <mergeCell ref="C15:C19"/>
    <mergeCell ref="A16:B16"/>
    <mergeCell ref="A15:B15"/>
    <mergeCell ref="F10:F13"/>
    <mergeCell ref="A11:C11"/>
    <mergeCell ref="A12:C12"/>
    <mergeCell ref="A13:C13"/>
    <mergeCell ref="A17:A19"/>
    <mergeCell ref="B17:B19"/>
  </mergeCells>
  <phoneticPr fontId="16" type="noConversion"/>
  <pageMargins left="1.1811023622047245" right="0.39370078740157483" top="0.78740157480314965" bottom="0.78740157480314965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1"/>
  <sheetViews>
    <sheetView tabSelected="1" zoomScaleNormal="100" workbookViewId="0">
      <selection activeCell="D12" sqref="D12"/>
    </sheetView>
  </sheetViews>
  <sheetFormatPr defaultRowHeight="15.75"/>
  <cols>
    <col min="1" max="1" width="6.85546875" style="128" customWidth="1"/>
    <col min="2" max="2" width="28.85546875" style="126" customWidth="1"/>
    <col min="3" max="3" width="28" style="126" customWidth="1"/>
    <col min="4" max="4" width="51.28515625" style="126" customWidth="1"/>
    <col min="5" max="5" width="17.140625" style="126" customWidth="1"/>
    <col min="6" max="6" width="48" style="126" customWidth="1"/>
    <col min="7" max="16384" width="9.140625" style="126"/>
  </cols>
  <sheetData>
    <row r="2" spans="1:6">
      <c r="A2" s="171" t="s">
        <v>234</v>
      </c>
      <c r="B2" s="172"/>
      <c r="C2" s="172"/>
      <c r="D2" s="172"/>
      <c r="E2" s="172"/>
      <c r="F2" s="172"/>
    </row>
    <row r="3" spans="1:6">
      <c r="A3" s="172"/>
      <c r="B3" s="172"/>
      <c r="C3" s="172"/>
      <c r="D3" s="172"/>
      <c r="E3" s="172"/>
      <c r="F3" s="172"/>
    </row>
    <row r="5" spans="1:6" s="130" customFormat="1" ht="36.75" customHeight="1">
      <c r="A5" s="129" t="s">
        <v>226</v>
      </c>
      <c r="B5" s="129" t="s">
        <v>227</v>
      </c>
      <c r="C5" s="129" t="s">
        <v>31</v>
      </c>
      <c r="D5" s="129" t="s">
        <v>228</v>
      </c>
      <c r="E5" s="129" t="s">
        <v>229</v>
      </c>
      <c r="F5" s="129" t="s">
        <v>230</v>
      </c>
    </row>
    <row r="6" spans="1:6" s="130" customFormat="1" ht="47.25">
      <c r="A6" s="131">
        <v>1</v>
      </c>
      <c r="B6" s="132" t="s">
        <v>231</v>
      </c>
      <c r="C6" s="133" t="s">
        <v>232</v>
      </c>
      <c r="D6" s="43" t="s">
        <v>70</v>
      </c>
      <c r="E6" s="134">
        <v>420000</v>
      </c>
      <c r="F6" s="132" t="s">
        <v>235</v>
      </c>
    </row>
    <row r="7" spans="1:6" s="130" customFormat="1" ht="94.5">
      <c r="A7" s="131">
        <v>2</v>
      </c>
      <c r="B7" s="56" t="s">
        <v>241</v>
      </c>
      <c r="C7" s="133" t="s">
        <v>242</v>
      </c>
      <c r="D7" s="43" t="s">
        <v>179</v>
      </c>
      <c r="E7" s="134">
        <v>43.48</v>
      </c>
      <c r="F7" s="133" t="s">
        <v>243</v>
      </c>
    </row>
    <row r="8" spans="1:6" s="130" customFormat="1" ht="16.5" customHeight="1">
      <c r="A8" s="169" t="s">
        <v>233</v>
      </c>
      <c r="B8" s="170"/>
      <c r="C8" s="170"/>
      <c r="D8" s="170"/>
      <c r="E8" s="135">
        <f>SUM(E6:E7)</f>
        <v>420043.48</v>
      </c>
      <c r="F8" s="136"/>
    </row>
    <row r="9" spans="1:6">
      <c r="A9" s="137"/>
      <c r="B9" s="138"/>
      <c r="C9" s="138"/>
      <c r="D9" s="138"/>
      <c r="E9" s="139"/>
      <c r="F9" s="138"/>
    </row>
    <row r="10" spans="1:6">
      <c r="E10" s="140"/>
    </row>
    <row r="11" spans="1:6">
      <c r="E11" s="140"/>
    </row>
  </sheetData>
  <mergeCells count="2">
    <mergeCell ref="A8:D8"/>
    <mergeCell ref="A2:F3"/>
  </mergeCells>
  <phoneticPr fontId="16" type="noConversion"/>
  <printOptions horizontalCentered="1"/>
  <pageMargins left="0.55118110236220474" right="0.19685039370078741" top="0.35433070866141736" bottom="0.35433070866141736" header="0.31496062992125984" footer="0.31496062992125984"/>
  <pageSetup paperSize="9" scale="79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Прил1 ист</vt:lpstr>
      <vt:lpstr>Прил3 доходы</vt:lpstr>
      <vt:lpstr>Прил5 Безвозм</vt:lpstr>
      <vt:lpstr>Прил7 ГАДБ</vt:lpstr>
      <vt:lpstr>список - февраль</vt:lpstr>
      <vt:lpstr>'Прил5 Безвозм'!Заголовки_для_печати</vt:lpstr>
      <vt:lpstr>'Прил7 ГАДБ'!Заголовки_для_печати</vt:lpstr>
      <vt:lpstr>'Прил3 доходы'!Область_печати</vt:lpstr>
      <vt:lpstr>'Прил5 Безвозм'!Область_печати</vt:lpstr>
      <vt:lpstr>'Прил7 ГАДБ'!Область_печати</vt:lpstr>
      <vt:lpstr>'список - февраль'!Область_печати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Общий отдел</cp:lastModifiedBy>
  <cp:lastPrinted>2017-02-08T13:20:55Z</cp:lastPrinted>
  <dcterms:created xsi:type="dcterms:W3CDTF">2015-10-21T06:37:27Z</dcterms:created>
  <dcterms:modified xsi:type="dcterms:W3CDTF">2017-02-09T09:08:10Z</dcterms:modified>
</cp:coreProperties>
</file>