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5E2A008-45F6-40F3-8B04-5BC99C1E9C41}" xr6:coauthVersionLast="45" xr6:coauthVersionMax="45" xr10:uidLastSave="{00000000-0000-0000-0000-000000000000}"/>
  <bookViews>
    <workbookView xWindow="3312" yWindow="3312" windowWidth="17280" windowHeight="8700" tabRatio="622" activeTab="4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0" hidden="1">Ведомственная!$A$13:$F$13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43" l="1"/>
  <c r="D34" i="43"/>
  <c r="D32" i="43"/>
  <c r="D31" i="43"/>
  <c r="D30" i="43"/>
  <c r="D29" i="43"/>
  <c r="D28" i="43"/>
  <c r="D27" i="43"/>
  <c r="D26" i="43"/>
  <c r="D25" i="43"/>
  <c r="D23" i="43"/>
  <c r="D22" i="43"/>
  <c r="D20" i="43"/>
  <c r="D19" i="43"/>
  <c r="D18" i="43"/>
  <c r="D17" i="43"/>
  <c r="D16" i="43"/>
  <c r="D15" i="43"/>
  <c r="D14" i="43"/>
  <c r="O20" i="36"/>
  <c r="O21" i="36"/>
  <c r="O22" i="36"/>
  <c r="O23" i="36"/>
  <c r="O24" i="36"/>
  <c r="O25" i="36"/>
  <c r="O28" i="36"/>
  <c r="O29" i="36"/>
  <c r="O30" i="36"/>
  <c r="O31" i="36"/>
  <c r="O32" i="36"/>
  <c r="O33" i="36"/>
  <c r="O34" i="36"/>
  <c r="O35" i="36"/>
  <c r="O36" i="36"/>
  <c r="O37" i="36"/>
  <c r="O38" i="36"/>
  <c r="O39" i="36"/>
  <c r="O40" i="36"/>
  <c r="O41" i="36"/>
  <c r="O42" i="36"/>
  <c r="O43" i="36"/>
  <c r="O44" i="36"/>
  <c r="O48" i="36"/>
  <c r="O49" i="36"/>
  <c r="O50" i="36"/>
  <c r="O51" i="36"/>
  <c r="O52" i="36"/>
  <c r="O53" i="36"/>
  <c r="O57" i="36"/>
  <c r="O58" i="36"/>
  <c r="O59" i="36"/>
  <c r="O60" i="36"/>
  <c r="O61" i="36"/>
  <c r="O62" i="36"/>
  <c r="O63" i="36"/>
  <c r="O64" i="36"/>
  <c r="O65" i="36"/>
  <c r="O66" i="36"/>
  <c r="O67" i="36"/>
  <c r="O68" i="36"/>
  <c r="O69" i="36"/>
  <c r="O70" i="36"/>
  <c r="O71" i="36"/>
  <c r="O72" i="36"/>
  <c r="O73" i="36"/>
  <c r="O74" i="36"/>
  <c r="O75" i="36"/>
  <c r="O76" i="36"/>
  <c r="O77" i="36"/>
  <c r="O78" i="36"/>
  <c r="O79" i="36"/>
  <c r="O80" i="36"/>
  <c r="O81" i="36"/>
  <c r="O82" i="36"/>
  <c r="O83" i="36"/>
  <c r="O84" i="36"/>
  <c r="O89" i="36"/>
  <c r="O90" i="36"/>
  <c r="O91" i="36"/>
  <c r="O92" i="36"/>
  <c r="O93" i="36"/>
  <c r="O94" i="36"/>
  <c r="O98" i="36"/>
  <c r="O99" i="36"/>
  <c r="O100" i="36"/>
  <c r="O101" i="36"/>
  <c r="O102" i="36"/>
  <c r="O103" i="36"/>
  <c r="O104" i="36"/>
  <c r="O105" i="36"/>
  <c r="O106" i="36"/>
  <c r="O107" i="36"/>
  <c r="O108" i="36"/>
  <c r="O109" i="36"/>
  <c r="O110" i="36"/>
  <c r="O111" i="36"/>
  <c r="O112" i="36"/>
  <c r="O113" i="36"/>
  <c r="O114" i="36"/>
  <c r="O115" i="36"/>
  <c r="O120" i="36"/>
  <c r="O121" i="36"/>
  <c r="O122" i="36"/>
  <c r="O123" i="36"/>
  <c r="O124" i="36"/>
  <c r="O125" i="36"/>
  <c r="O128" i="36"/>
  <c r="O129" i="36"/>
  <c r="O130" i="36"/>
  <c r="O131" i="36"/>
  <c r="O132" i="36"/>
  <c r="O133" i="36"/>
  <c r="O134" i="36"/>
  <c r="O135" i="36"/>
  <c r="O136" i="36"/>
  <c r="O137" i="36"/>
  <c r="O138" i="36"/>
  <c r="O139" i="36"/>
  <c r="O140" i="36"/>
  <c r="O142" i="36"/>
  <c r="O143" i="36"/>
  <c r="O144" i="36"/>
  <c r="O145" i="36"/>
  <c r="O146" i="36"/>
  <c r="O148" i="36"/>
  <c r="O149" i="36"/>
  <c r="O150" i="36"/>
  <c r="O151" i="36"/>
  <c r="O152" i="36"/>
  <c r="O153" i="36"/>
  <c r="O154" i="36"/>
  <c r="O155" i="36"/>
  <c r="O157" i="36"/>
  <c r="O158" i="36"/>
  <c r="O159" i="36"/>
  <c r="O160" i="36"/>
  <c r="O161" i="36"/>
  <c r="O162" i="36"/>
  <c r="O163" i="36"/>
  <c r="O164" i="36"/>
  <c r="O165" i="36"/>
  <c r="O166" i="36"/>
  <c r="O167" i="36"/>
  <c r="O168" i="36"/>
  <c r="O170" i="36"/>
  <c r="O171" i="36"/>
  <c r="O172" i="36"/>
  <c r="O173" i="36"/>
  <c r="O174" i="36"/>
  <c r="O175" i="36"/>
  <c r="O177" i="36"/>
  <c r="O178" i="36"/>
  <c r="O179" i="36"/>
  <c r="O180" i="36"/>
  <c r="O181" i="36"/>
  <c r="O182" i="36"/>
  <c r="O183" i="36"/>
  <c r="O184" i="36"/>
  <c r="O185" i="36"/>
  <c r="O186" i="36"/>
  <c r="O187" i="36"/>
  <c r="O188" i="36"/>
  <c r="O189" i="36"/>
  <c r="O190" i="36"/>
  <c r="O191" i="36"/>
  <c r="O192" i="36"/>
  <c r="O193" i="36"/>
  <c r="O194" i="36"/>
  <c r="O198" i="36"/>
  <c r="O199" i="36"/>
  <c r="O200" i="36"/>
  <c r="O201" i="36"/>
  <c r="O202" i="36"/>
  <c r="O203" i="36"/>
  <c r="O204" i="36"/>
  <c r="O205" i="36"/>
  <c r="O206" i="36"/>
  <c r="O207" i="36"/>
  <c r="O208" i="36"/>
  <c r="O209" i="36"/>
  <c r="O210" i="36"/>
  <c r="O211" i="36"/>
  <c r="O212" i="36"/>
  <c r="O213" i="36"/>
  <c r="O214" i="36"/>
  <c r="O215" i="36"/>
  <c r="O216" i="36"/>
  <c r="O217" i="36"/>
  <c r="O218" i="36"/>
  <c r="O219" i="36"/>
  <c r="O220" i="36"/>
  <c r="O14" i="36"/>
  <c r="N19" i="36"/>
  <c r="O19" i="36"/>
  <c r="N197" i="36"/>
  <c r="N196" i="36"/>
  <c r="N195" i="36" s="1"/>
  <c r="O195" i="36" s="1"/>
  <c r="N176" i="36"/>
  <c r="O176" i="36"/>
  <c r="N169" i="36"/>
  <c r="O169" i="36"/>
  <c r="N147" i="36"/>
  <c r="O147" i="36"/>
  <c r="N127" i="36"/>
  <c r="O127" i="36"/>
  <c r="N126" i="36"/>
  <c r="O126" i="36"/>
  <c r="N119" i="36"/>
  <c r="O119" i="36"/>
  <c r="N118" i="36"/>
  <c r="O118" i="36"/>
  <c r="N97" i="36"/>
  <c r="O97" i="36"/>
  <c r="N88" i="36"/>
  <c r="O88" i="36"/>
  <c r="N87" i="36"/>
  <c r="O87" i="36"/>
  <c r="N56" i="36"/>
  <c r="O56" i="36"/>
  <c r="N55" i="36"/>
  <c r="O55" i="36"/>
  <c r="N47" i="36"/>
  <c r="O47" i="36"/>
  <c r="N27" i="36"/>
  <c r="O27" i="36"/>
  <c r="N26" i="36"/>
  <c r="O26" i="36"/>
  <c r="F12" i="45"/>
  <c r="E14" i="45"/>
  <c r="F14" i="45" s="1"/>
  <c r="D14" i="45"/>
  <c r="F13" i="45"/>
  <c r="C15" i="39"/>
  <c r="B15" i="39"/>
  <c r="D24" i="43"/>
  <c r="D13" i="43"/>
  <c r="D36" i="43" s="1"/>
  <c r="O197" i="36"/>
  <c r="N46" i="36"/>
  <c r="N54" i="36"/>
  <c r="O54" i="36" s="1"/>
  <c r="N86" i="36"/>
  <c r="N85" i="36" s="1"/>
  <c r="O85" i="36" s="1"/>
  <c r="N96" i="36"/>
  <c r="N117" i="36"/>
  <c r="O117" i="36" s="1"/>
  <c r="N156" i="36"/>
  <c r="N18" i="36"/>
  <c r="O18" i="36" s="1"/>
  <c r="N141" i="36"/>
  <c r="O141" i="36"/>
  <c r="O156" i="36"/>
  <c r="N95" i="36"/>
  <c r="O95" i="36" s="1"/>
  <c r="O96" i="36"/>
  <c r="N17" i="36"/>
  <c r="N16" i="36" s="1"/>
  <c r="N116" i="36"/>
  <c r="O116" i="36" s="1"/>
  <c r="O86" i="36"/>
  <c r="N45" i="36"/>
  <c r="O45" i="36"/>
  <c r="O46" i="36"/>
  <c r="O17" i="36"/>
  <c r="O16" i="36" l="1"/>
  <c r="N15" i="36"/>
  <c r="O196" i="36"/>
  <c r="O15" i="36" l="1"/>
  <c r="N222" i="36"/>
</calcChain>
</file>

<file path=xl/sharedStrings.xml><?xml version="1.0" encoding="utf-8"?>
<sst xmlns="http://schemas.openxmlformats.org/spreadsheetml/2006/main" count="1034" uniqueCount="305">
  <si>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</si>
  <si>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</si>
  <si>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</si>
  <si>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</si>
  <si>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</si>
  <si>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</si>
  <si>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</si>
  <si>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</si>
  <si>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</si>
  <si>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</si>
  <si>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</si>
  <si>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</si>
  <si>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</si>
  <si>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</si>
  <si>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</si>
  <si>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</si>
  <si>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</si>
  <si>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</si>
  <si>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</si>
  <si>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</si>
  <si>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</si>
  <si>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</si>
  <si>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</si>
  <si>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</si>
  <si>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</si>
  <si>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</si>
  <si>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</si>
  <si>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</si>
  <si>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</si>
  <si>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</si>
  <si>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</si>
  <si>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</si>
  <si>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</si>
  <si>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</si>
  <si>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</si>
  <si>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</si>
  <si>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</si>
  <si>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</si>
  <si>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</si>
  <si>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</si>
  <si>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</si>
  <si>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</si>
  <si>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</si>
  <si>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</si>
  <si>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</si>
  <si>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</si>
  <si>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</si>
  <si>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</si>
  <si>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</si>
  <si>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</si>
  <si>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</si>
  <si>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</si>
  <si>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</si>
  <si>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</si>
  <si>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</si>
  <si>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</si>
  <si>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</si>
  <si>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</si>
  <si>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</si>
  <si>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</si>
  <si>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</si>
  <si>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</si>
  <si>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</si>
  <si>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</si>
  <si>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</si>
  <si>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</si>
  <si>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</si>
  <si>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</si>
  <si>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</si>
  <si>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</si>
  <si>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</si>
  <si>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</si>
  <si>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</si>
  <si>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</si>
  <si>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</si>
  <si>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</si>
  <si>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</si>
  <si>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</si>
  <si>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</si>
  <si>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</si>
  <si>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</si>
  <si>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</si>
  <si>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</si>
  <si>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</si>
  <si>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</si>
  <si>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</si>
  <si>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</si>
  <si>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</si>
  <si>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</si>
  <si>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</si>
  <si>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</si>
  <si>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</si>
  <si>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</si>
  <si>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</si>
  <si>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</si>
  <si>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2130022006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</si>
  <si>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</si>
  <si>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</si>
  <si>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</si>
  <si>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</si>
  <si>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</si>
  <si>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</si>
  <si>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</si>
  <si>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</si>
  <si>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Иные бюджетные ассигнования</t>
  </si>
  <si>
    <t>800</t>
  </si>
  <si>
    <t>Оценка недвижимости, признание прав и регулирование отношений по собственности муниципального образования</t>
  </si>
  <si>
    <t>2110020036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</si>
  <si>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</si>
  <si>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</si>
  <si>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</si>
  <si>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</si>
  <si>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</si>
  <si>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</si>
  <si>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7630120003</t>
  </si>
  <si>
    <t>0200</t>
  </si>
  <si>
    <t>0203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</si>
  <si>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</si>
  <si>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</si>
  <si>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</si>
  <si>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</si>
  <si>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</si>
  <si>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</si>
  <si>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</si>
  <si>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</si>
  <si>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</si>
  <si>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</si>
  <si>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7300320310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</si>
  <si>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</si>
  <si>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</si>
  <si>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</si>
  <si>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</si>
  <si>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</si>
  <si>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</si>
  <si>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</si>
  <si>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</si>
  <si>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</si>
  <si>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</si>
  <si>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</si>
  <si>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</si>
  <si>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7620200000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</si>
  <si>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</si>
  <si>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</si>
  <si>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</si>
  <si>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</si>
  <si>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</si>
  <si>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</si>
  <si>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Подпрограмма "Водоснабжение и водоотведение на территории Кусинского сельского поселения"</t>
  </si>
  <si>
    <t>7220000000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</si>
  <si>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</si>
  <si>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>7220100000</t>
  </si>
  <si>
    <t>Муниципальная программа "Стимулирование экономической активности в Кусинском сельском поселении"</t>
  </si>
  <si>
    <t>7700000000</t>
  </si>
  <si>
    <t>Основное мероприятие "Обеспечение функционирования общественной бани"</t>
  </si>
  <si>
    <t>7700100000</t>
  </si>
  <si>
    <t>Субсидии на возмещение недополученных доходов в связи с оказанием банных услуг населению</t>
  </si>
  <si>
    <t>7700120023</t>
  </si>
  <si>
    <t>0503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</si>
  <si>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</si>
  <si>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</si>
  <si>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</si>
  <si>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</si>
  <si>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7210120004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</si>
  <si>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</si>
  <si>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</si>
  <si>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</si>
  <si>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</si>
  <si>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</si>
  <si>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</si>
  <si>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</si>
  <si>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</si>
  <si>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</si>
  <si>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</si>
  <si>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</si>
  <si>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</si>
  <si>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</si>
  <si>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</si>
  <si>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</si>
  <si>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</si>
  <si>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</si>
  <si>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</si>
  <si>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</si>
  <si>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</si>
  <si>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</si>
  <si>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7100120903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</si>
  <si>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</si>
  <si>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</si>
  <si>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</si>
  <si>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</si>
  <si>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</si>
  <si>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</si>
  <si>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</si>
  <si>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</si>
  <si>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</si>
  <si>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</si>
  <si>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</si>
  <si>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</si>
  <si>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</si>
  <si>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</si>
  <si>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</si>
  <si>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</si>
  <si>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</si>
  <si>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</si>
  <si>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</si>
  <si>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</si>
  <si>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</si>
  <si>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</si>
  <si>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</si>
  <si>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2130022003</t>
  </si>
  <si>
    <t>7800000000</t>
  </si>
  <si>
    <t>7800100000</t>
  </si>
  <si>
    <t>7800120024</t>
  </si>
  <si>
    <t>2110020100</t>
  </si>
  <si>
    <t>7300320312</t>
  </si>
  <si>
    <t>7500200000</t>
  </si>
  <si>
    <t>7500220017</t>
  </si>
  <si>
    <t>7620100000</t>
  </si>
  <si>
    <t>7620120020</t>
  </si>
  <si>
    <t>7210200000</t>
  </si>
  <si>
    <t>7210220005</t>
  </si>
  <si>
    <t>7220120008</t>
  </si>
  <si>
    <t>Предусмотрено решением совета депутатов от 18.12.2019 г. № 6/31 (тыс.руб.)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</si>
  <si>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</si>
  <si>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</si>
  <si>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Основное мероприятие "Обучение муниципальных служащих на курсах повышения квалификации"</t>
  </si>
  <si>
    <t>Обучение муниципальных служащих на курсах повышения квалификации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</si>
  <si>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</si>
  <si>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</si>
  <si>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</si>
  <si>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</si>
  <si>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</si>
  <si>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Основное мероприятие "Повышение надежности и эффективности работы объектов (сетей) теплоснабжения"</t>
  </si>
  <si>
    <t>850</t>
  </si>
  <si>
    <t>2110020025</t>
  </si>
  <si>
    <t>7300200000</t>
  </si>
  <si>
    <t>7300220010</t>
  </si>
  <si>
    <t>7400200000</t>
  </si>
  <si>
    <t>7400220012</t>
  </si>
  <si>
    <t>8000000000</t>
  </si>
  <si>
    <t>8000600000</t>
  </si>
  <si>
    <t>80006S4770</t>
  </si>
  <si>
    <t>Уплата налогов, сборов и иных платежей</t>
  </si>
  <si>
    <t>Уплата членских взносов в Ассоциацию «Совет муниципальных образований Ленинградской области"</t>
  </si>
  <si>
    <t>Основное мероприятие "Обеспечение первичных мер пожарной безопасности муниципального образования"</t>
  </si>
  <si>
    <t>Проведение мероприятий, направленных на обеспечение первичных мер пожарной безопасности</t>
  </si>
  <si>
    <t>Основное мероприятие "Содержание воинских захоронений, расположенных на территории муниципального образования"</t>
  </si>
  <si>
    <t>Содержание воинских захоронений, расположенных на территории муниципального образования</t>
  </si>
  <si>
    <t>Муниципальная программа "Развитие частей территории Кусинского сельского поселения"</t>
  </si>
  <si>
    <t>Основное мероприятие "Благоустройство территории в населенных пунктах"</t>
  </si>
  <si>
    <t>Благоустройство территории в населенных пунктах</t>
  </si>
  <si>
    <t>муниципального образования</t>
  </si>
  <si>
    <t xml:space="preserve">Объект </t>
  </si>
  <si>
    <t>Главный распорядитель средств</t>
  </si>
  <si>
    <t>Наименование источника</t>
  </si>
  <si>
    <t>% исполнения</t>
  </si>
  <si>
    <t>Администрация  Кусинского сельского поселения</t>
  </si>
  <si>
    <t>средства областного бюджета Ленинградской области</t>
  </si>
  <si>
    <t>ВСЕГО</t>
  </si>
  <si>
    <t>Приложение 7</t>
  </si>
  <si>
    <t>Сумма на 2020 год (тыс. руб.)</t>
  </si>
  <si>
    <t>Приобретение квартир в рамках реализации мероприятий по переселению граждан из аварийного жилищного фонда</t>
  </si>
  <si>
    <t>фонд содействия реформированию жилищно-коммунального хозяйства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</si>
  <si>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9 месяцев 2020 года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</si>
  <si>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2020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</si>
  <si>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2020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</si>
  <si>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9 месяцев 2020 года </t>
  </si>
  <si>
    <t>Среднесписочная численность работников за  9 месяцев 2020 года  (чел)</t>
  </si>
  <si>
    <t>Фактические расходы на оплату труда за  9 месяцев 2020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</si>
  <si>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9 месяцев 2020 года</t>
  </si>
  <si>
    <t>Исполнено за  9 месяцев 2020 года (тыс.руб.)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</si>
  <si>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</si>
  <si>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>7500300000</t>
  </si>
  <si>
    <t>Оформление технических планов и кадастровых паспортов на дороги местного значения в границах поселения</t>
  </si>
  <si>
    <t>7500320038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</si>
  <si>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</si>
  <si>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</si>
  <si>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>8000300000</t>
  </si>
  <si>
    <t>Поддержание и развитие существующей сети автомобильных дорог общего пользования местного значения в населенных пунктах</t>
  </si>
  <si>
    <t>80003S4770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</si>
  <si>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</si>
  <si>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8100000000</t>
  </si>
  <si>
    <t>Основное мероприятие "Капитальный ремонт и ремонт автомобильных дорог общего пользования местного значения д. Кусино"</t>
  </si>
  <si>
    <t>8100100000</t>
  </si>
  <si>
    <t>Капитальный ремонт и ремонт автомобильных дорог общего пользования местного значения д. Кусино</t>
  </si>
  <si>
    <t>81001S4660</t>
  </si>
  <si>
    <t>Основное мероприятие "Содержание и обслуживание жилищного фонда на территории муниципального образования"</t>
  </si>
  <si>
    <t>Основное мероприятие "Обеспечение безопасности людей на водных объектах, охраны их жизни и здоровья"</t>
  </si>
  <si>
    <t>7300100000</t>
  </si>
  <si>
    <t>Проведение мероприятий, направленных на обеспечение безопасности людей на водных объектах, охраны их жизни и здоровья</t>
  </si>
  <si>
    <t>7300120009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</si>
  <si>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</si>
  <si>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7400500000</t>
  </si>
  <si>
    <t>Ликвидация несанкционированных свалок</t>
  </si>
  <si>
    <t>7400520006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</si>
  <si>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</si>
  <si>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7400520015</t>
  </si>
  <si>
    <t>Основное мероприятие "Обеспечение первичных мер пожарной безопасности в населенных пунктах"</t>
  </si>
  <si>
    <t>8000200000</t>
  </si>
  <si>
    <t>Обеспечение первичных мер пожарной безопасности в населенных пунктах</t>
  </si>
  <si>
    <t>80002S4770</t>
  </si>
  <si>
    <t>Основное мероприятие "Содержание воинских захоронений в населенных пунктах"</t>
  </si>
  <si>
    <t>8000700000</t>
  </si>
  <si>
    <t>Содержание воинских захоронений в населенных пунктах</t>
  </si>
  <si>
    <t>80007S4770</t>
  </si>
  <si>
    <t>от 19.11.2020 № 15/93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</si>
</sst>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₽_-;\-* #,##0.00\ _₽_-;_-* &quot;-&quot;??\ _₽_-;_-@_-"/>
    <numFmt numFmtId="190" formatCode="0.0"/>
    <numFmt numFmtId="197" formatCode="?"/>
  </numFmts>
  <fonts count="18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7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9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9" fillId="0" borderId="1" xfId="0" applyFont="1" applyBorder="1"/>
    <xf numFmtId="4" fontId="9" fillId="0" borderId="1" xfId="0" applyNumberFormat="1" applyFont="1" applyBorder="1"/>
    <xf numFmtId="190" fontId="9" fillId="0" borderId="1" xfId="0" applyNumberFormat="1" applyFont="1" applyBorder="1" applyAlignment="1">
      <alignment vertical="center"/>
    </xf>
    <xf numFmtId="0" fontId="9" fillId="0" borderId="0" xfId="0" applyFont="1"/>
    <xf numFmtId="0" fontId="14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97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4" fontId="13" fillId="0" borderId="16" xfId="0" applyNumberFormat="1" applyFont="1" applyBorder="1" applyAlignment="1" applyProtection="1">
      <alignment horizontal="right" vertical="center" wrapText="1"/>
    </xf>
    <xf numFmtId="4" fontId="13" fillId="0" borderId="16" xfId="0" applyNumberFormat="1" applyFont="1" applyBorder="1" applyAlignment="1" applyProtection="1">
      <alignment horizontal="right"/>
    </xf>
    <xf numFmtId="4" fontId="13" fillId="3" borderId="16" xfId="0" applyNumberFormat="1" applyFont="1" applyFill="1" applyBorder="1" applyAlignment="1" applyProtection="1">
      <alignment horizontal="right" vertical="center" wrapText="1"/>
    </xf>
    <xf numFmtId="4" fontId="11" fillId="0" borderId="0" xfId="0" applyNumberFormat="1" applyFont="1" applyFill="1"/>
    <xf numFmtId="165" fontId="1" fillId="0" borderId="0" xfId="0" applyNumberFormat="1" applyFont="1" applyFill="1"/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49" fontId="15" fillId="0" borderId="17" xfId="1" applyNumberFormat="1" applyFont="1" applyFill="1" applyBorder="1" applyAlignment="1">
      <alignment horizontal="left" vertical="center" wrapText="1"/>
    </xf>
    <xf numFmtId="49" fontId="15" fillId="0" borderId="18" xfId="1" applyNumberFormat="1" applyFont="1" applyFill="1" applyBorder="1" applyAlignment="1">
      <alignment horizontal="left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2"/>
  <sheetViews>
    <sheetView workbookViewId="0">
      <selection activeCell="T11" sqref="T11"/>
    </sheetView>
  </sheetViews>
  <sheetFormatPr defaultColWidth="9.109375" defaultRowHeight="15.6" x14ac:dyDescent="0.3"/>
  <cols>
    <col min="1" max="1" width="41.33203125" style="47" customWidth="1"/>
    <col min="2" max="2" width="15.33203125" style="47" customWidth="1"/>
    <col min="3" max="3" width="12.109375" style="48" customWidth="1"/>
    <col min="4" max="4" width="12.5546875" style="47" customWidth="1"/>
    <col min="5" max="5" width="10.5546875" style="47" customWidth="1"/>
    <col min="6" max="6" width="11.6640625" style="47" customWidth="1"/>
    <col min="7" max="7" width="9.109375" style="47"/>
    <col min="8" max="8" width="0" style="47" hidden="1" customWidth="1"/>
    <col min="9" max="10" width="9.109375" style="47" hidden="1" customWidth="1"/>
    <col min="11" max="11" width="11.6640625" style="47" hidden="1" customWidth="1"/>
    <col min="12" max="13" width="9.109375" style="47" hidden="1" customWidth="1"/>
    <col min="14" max="14" width="21.109375" style="72" hidden="1" customWidth="1"/>
    <col min="15" max="15" width="10.44140625" style="47" hidden="1" customWidth="1"/>
    <col min="16" max="16384" width="9.109375" style="47"/>
  </cols>
  <sheetData>
    <row r="1" spans="1:15" x14ac:dyDescent="0.3">
      <c r="C1" s="81" t="s">
        <v>205</v>
      </c>
      <c r="D1" s="81"/>
      <c r="E1" s="81"/>
      <c r="F1" s="81"/>
    </row>
    <row r="2" spans="1:15" x14ac:dyDescent="0.3">
      <c r="C2" s="81" t="s">
        <v>5</v>
      </c>
      <c r="D2" s="81"/>
      <c r="E2" s="81"/>
      <c r="F2" s="81"/>
    </row>
    <row r="3" spans="1:15" x14ac:dyDescent="0.3">
      <c r="C3" s="81" t="s">
        <v>6</v>
      </c>
      <c r="D3" s="81"/>
      <c r="E3" s="81"/>
      <c r="F3" s="81"/>
    </row>
    <row r="4" spans="1:15" x14ac:dyDescent="0.3">
      <c r="C4" s="81" t="s">
        <v>39</v>
      </c>
      <c r="D4" s="81"/>
      <c r="E4" s="81"/>
      <c r="F4" s="81"/>
    </row>
    <row r="5" spans="1:15" x14ac:dyDescent="0.3">
      <c r="C5" s="81" t="s">
        <v>7</v>
      </c>
      <c r="D5" s="81"/>
      <c r="E5" s="81"/>
      <c r="F5" s="81"/>
    </row>
    <row r="6" spans="1:15" x14ac:dyDescent="0.3">
      <c r="C6" s="81" t="s">
        <v>8</v>
      </c>
      <c r="D6" s="81"/>
      <c r="E6" s="81"/>
      <c r="F6" s="81"/>
    </row>
    <row r="7" spans="1:15" x14ac:dyDescent="0.3">
      <c r="E7" s="83" t="s">
        <v>304</v>
      </c>
      <c r="F7" s="83"/>
    </row>
    <row r="8" spans="1:15" x14ac:dyDescent="0.3">
      <c r="A8" s="82" t="s">
        <v>263</v>
      </c>
      <c r="B8" s="82"/>
      <c r="C8" s="82"/>
      <c r="D8" s="82"/>
      <c r="E8" s="82"/>
      <c r="F8" s="82"/>
    </row>
    <row r="9" spans="1:15" x14ac:dyDescent="0.3">
      <c r="A9" s="82"/>
      <c r="B9" s="82"/>
      <c r="C9" s="82"/>
      <c r="D9" s="82"/>
      <c r="E9" s="82"/>
      <c r="F9" s="82"/>
    </row>
    <row r="10" spans="1:15" ht="33" customHeight="1" x14ac:dyDescent="0.3">
      <c r="A10" s="82"/>
      <c r="B10" s="82"/>
      <c r="C10" s="82"/>
      <c r="D10" s="82"/>
      <c r="E10" s="82"/>
      <c r="F10" s="82"/>
    </row>
    <row r="12" spans="1:15" x14ac:dyDescent="0.3">
      <c r="F12" s="49"/>
    </row>
    <row r="13" spans="1:15" s="52" customFormat="1" ht="62.4" x14ac:dyDescent="0.25">
      <c r="A13" s="50" t="s">
        <v>1</v>
      </c>
      <c r="B13" s="45" t="s">
        <v>15</v>
      </c>
      <c r="C13" s="45" t="s">
        <v>46</v>
      </c>
      <c r="D13" s="46" t="s">
        <v>18</v>
      </c>
      <c r="E13" s="45" t="s">
        <v>19</v>
      </c>
      <c r="F13" s="51" t="s">
        <v>14</v>
      </c>
      <c r="N13" s="73"/>
    </row>
    <row r="14" spans="1:15" ht="31.2" x14ac:dyDescent="0.3">
      <c r="A14" s="66" t="s">
        <v>64</v>
      </c>
      <c r="B14" s="54" t="s">
        <v>65</v>
      </c>
      <c r="C14" s="54"/>
      <c r="D14" s="54"/>
      <c r="E14" s="54"/>
      <c r="F14" s="67">
        <v>13620.17</v>
      </c>
      <c r="N14" s="74">
        <v>13620.17</v>
      </c>
      <c r="O14" s="78">
        <f>SUM(F14-N14)</f>
        <v>0</v>
      </c>
    </row>
    <row r="15" spans="1:15" ht="31.2" x14ac:dyDescent="0.3">
      <c r="A15" s="66" t="s">
        <v>29</v>
      </c>
      <c r="B15" s="54" t="s">
        <v>65</v>
      </c>
      <c r="C15" s="54" t="s">
        <v>66</v>
      </c>
      <c r="D15" s="54"/>
      <c r="E15" s="54"/>
      <c r="F15" s="67">
        <v>4716.75</v>
      </c>
      <c r="N15" s="76">
        <f>SUM(N16+N45+N54)</f>
        <v>4716.75</v>
      </c>
      <c r="O15" s="78">
        <f t="shared" ref="O15:O78" si="0">SUM(F15-N15)</f>
        <v>0</v>
      </c>
    </row>
    <row r="16" spans="1:15" ht="93.6" x14ac:dyDescent="0.3">
      <c r="A16" s="66" t="s">
        <v>0</v>
      </c>
      <c r="B16" s="54" t="s">
        <v>65</v>
      </c>
      <c r="C16" s="54" t="s">
        <v>67</v>
      </c>
      <c r="D16" s="54"/>
      <c r="E16" s="54"/>
      <c r="F16" s="67">
        <v>3796.24</v>
      </c>
      <c r="N16" s="74">
        <f>SUM(N17+N26+N40)</f>
        <v>3796.2400000000002</v>
      </c>
      <c r="O16" s="78">
        <f t="shared" si="0"/>
        <v>-4.5474735088646412E-13</v>
      </c>
    </row>
    <row r="17" spans="1:15" ht="93.6" x14ac:dyDescent="0.3">
      <c r="A17" s="66" t="s">
        <v>68</v>
      </c>
      <c r="B17" s="54" t="s">
        <v>65</v>
      </c>
      <c r="C17" s="54" t="s">
        <v>67</v>
      </c>
      <c r="D17" s="54" t="s">
        <v>69</v>
      </c>
      <c r="E17" s="54"/>
      <c r="F17" s="67">
        <v>3627.3</v>
      </c>
      <c r="N17" s="74">
        <f>SUM(N18)</f>
        <v>3627.3</v>
      </c>
      <c r="O17" s="78">
        <f t="shared" si="0"/>
        <v>0</v>
      </c>
    </row>
    <row r="18" spans="1:15" ht="93.6" x14ac:dyDescent="0.3">
      <c r="A18" s="66" t="s">
        <v>70</v>
      </c>
      <c r="B18" s="54" t="s">
        <v>65</v>
      </c>
      <c r="C18" s="54" t="s">
        <v>67</v>
      </c>
      <c r="D18" s="54" t="s">
        <v>71</v>
      </c>
      <c r="E18" s="54"/>
      <c r="F18" s="67">
        <v>3627.3</v>
      </c>
      <c r="N18" s="74">
        <f>SUM(N19)</f>
        <v>3627.3</v>
      </c>
      <c r="O18" s="78">
        <f t="shared" si="0"/>
        <v>0</v>
      </c>
    </row>
    <row r="19" spans="1:15" ht="124.8" x14ac:dyDescent="0.3">
      <c r="A19" s="66" t="s">
        <v>72</v>
      </c>
      <c r="B19" s="54" t="s">
        <v>65</v>
      </c>
      <c r="C19" s="54" t="s">
        <v>67</v>
      </c>
      <c r="D19" s="54" t="s">
        <v>73</v>
      </c>
      <c r="E19" s="54"/>
      <c r="F19" s="67">
        <v>3627.3</v>
      </c>
      <c r="N19" s="74">
        <f>SUM(N20+N22+N24)</f>
        <v>3627.3</v>
      </c>
      <c r="O19" s="78">
        <f t="shared" si="0"/>
        <v>0</v>
      </c>
    </row>
    <row r="20" spans="1:15" ht="93.6" x14ac:dyDescent="0.3">
      <c r="A20" s="66" t="s">
        <v>74</v>
      </c>
      <c r="B20" s="54" t="s">
        <v>65</v>
      </c>
      <c r="C20" s="54" t="s">
        <v>67</v>
      </c>
      <c r="D20" s="54" t="s">
        <v>73</v>
      </c>
      <c r="E20" s="54" t="s">
        <v>75</v>
      </c>
      <c r="F20" s="67">
        <v>2971.28</v>
      </c>
      <c r="N20" s="74">
        <v>2971.28</v>
      </c>
      <c r="O20" s="78">
        <f t="shared" si="0"/>
        <v>0</v>
      </c>
    </row>
    <row r="21" spans="1:15" ht="46.8" x14ac:dyDescent="0.3">
      <c r="A21" s="66" t="s">
        <v>76</v>
      </c>
      <c r="B21" s="54" t="s">
        <v>65</v>
      </c>
      <c r="C21" s="54" t="s">
        <v>67</v>
      </c>
      <c r="D21" s="54" t="s">
        <v>73</v>
      </c>
      <c r="E21" s="54" t="s">
        <v>77</v>
      </c>
      <c r="F21" s="67">
        <v>2971.28</v>
      </c>
      <c r="N21" s="74">
        <v>2971.28</v>
      </c>
      <c r="O21" s="78">
        <f t="shared" si="0"/>
        <v>0</v>
      </c>
    </row>
    <row r="22" spans="1:15" ht="46.8" x14ac:dyDescent="0.3">
      <c r="A22" s="66" t="s">
        <v>78</v>
      </c>
      <c r="B22" s="54" t="s">
        <v>65</v>
      </c>
      <c r="C22" s="54" t="s">
        <v>67</v>
      </c>
      <c r="D22" s="54" t="s">
        <v>73</v>
      </c>
      <c r="E22" s="54" t="s">
        <v>79</v>
      </c>
      <c r="F22" s="67">
        <v>654.71</v>
      </c>
      <c r="N22" s="74">
        <v>654.71</v>
      </c>
      <c r="O22" s="78">
        <f t="shared" si="0"/>
        <v>0</v>
      </c>
    </row>
    <row r="23" spans="1:15" ht="46.8" x14ac:dyDescent="0.3">
      <c r="A23" s="66" t="s">
        <v>80</v>
      </c>
      <c r="B23" s="54" t="s">
        <v>65</v>
      </c>
      <c r="C23" s="54" t="s">
        <v>67</v>
      </c>
      <c r="D23" s="54" t="s">
        <v>73</v>
      </c>
      <c r="E23" s="54" t="s">
        <v>81</v>
      </c>
      <c r="F23" s="67">
        <v>654.71</v>
      </c>
      <c r="N23" s="74">
        <v>654.71</v>
      </c>
      <c r="O23" s="78">
        <f t="shared" si="0"/>
        <v>0</v>
      </c>
    </row>
    <row r="24" spans="1:15" x14ac:dyDescent="0.3">
      <c r="A24" s="66" t="s">
        <v>104</v>
      </c>
      <c r="B24" s="54" t="s">
        <v>65</v>
      </c>
      <c r="C24" s="54" t="s">
        <v>67</v>
      </c>
      <c r="D24" s="54" t="s">
        <v>73</v>
      </c>
      <c r="E24" s="54" t="s">
        <v>105</v>
      </c>
      <c r="F24" s="67">
        <v>1.31</v>
      </c>
      <c r="N24" s="74">
        <v>1.31</v>
      </c>
      <c r="O24" s="78">
        <f t="shared" si="0"/>
        <v>0</v>
      </c>
    </row>
    <row r="25" spans="1:15" x14ac:dyDescent="0.3">
      <c r="A25" s="66" t="s">
        <v>241</v>
      </c>
      <c r="B25" s="54" t="s">
        <v>65</v>
      </c>
      <c r="C25" s="54" t="s">
        <v>67</v>
      </c>
      <c r="D25" s="54" t="s">
        <v>73</v>
      </c>
      <c r="E25" s="54" t="s">
        <v>232</v>
      </c>
      <c r="F25" s="67">
        <v>1.31</v>
      </c>
      <c r="N25" s="74">
        <v>1.31</v>
      </c>
      <c r="O25" s="78">
        <f t="shared" si="0"/>
        <v>0</v>
      </c>
    </row>
    <row r="26" spans="1:15" ht="78" x14ac:dyDescent="0.3">
      <c r="A26" s="66" t="s">
        <v>82</v>
      </c>
      <c r="B26" s="54" t="s">
        <v>65</v>
      </c>
      <c r="C26" s="54" t="s">
        <v>67</v>
      </c>
      <c r="D26" s="54" t="s">
        <v>83</v>
      </c>
      <c r="E26" s="54"/>
      <c r="F26" s="67">
        <v>112.64</v>
      </c>
      <c r="N26" s="74">
        <f>SUM(N27)</f>
        <v>112.64</v>
      </c>
      <c r="O26" s="78">
        <f t="shared" si="0"/>
        <v>0</v>
      </c>
    </row>
    <row r="27" spans="1:15" ht="46.8" x14ac:dyDescent="0.3">
      <c r="A27" s="66" t="s">
        <v>84</v>
      </c>
      <c r="B27" s="54" t="s">
        <v>65</v>
      </c>
      <c r="C27" s="54" t="s">
        <v>67</v>
      </c>
      <c r="D27" s="54" t="s">
        <v>85</v>
      </c>
      <c r="E27" s="54"/>
      <c r="F27" s="67">
        <v>112.64</v>
      </c>
      <c r="N27" s="74">
        <f>SUM(N28+N31+N34+N37)</f>
        <v>112.64</v>
      </c>
      <c r="O27" s="78">
        <f t="shared" si="0"/>
        <v>0</v>
      </c>
    </row>
    <row r="28" spans="1:15" ht="202.8" x14ac:dyDescent="0.3">
      <c r="A28" s="68" t="s">
        <v>222</v>
      </c>
      <c r="B28" s="54" t="s">
        <v>65</v>
      </c>
      <c r="C28" s="54" t="s">
        <v>67</v>
      </c>
      <c r="D28" s="54" t="s">
        <v>208</v>
      </c>
      <c r="E28" s="54"/>
      <c r="F28" s="67">
        <v>0.75</v>
      </c>
      <c r="N28" s="74">
        <v>0.75</v>
      </c>
      <c r="O28" s="78">
        <f t="shared" si="0"/>
        <v>0</v>
      </c>
    </row>
    <row r="29" spans="1:15" x14ac:dyDescent="0.3">
      <c r="A29" s="66" t="s">
        <v>88</v>
      </c>
      <c r="B29" s="54" t="s">
        <v>65</v>
      </c>
      <c r="C29" s="54" t="s">
        <v>67</v>
      </c>
      <c r="D29" s="54" t="s">
        <v>208</v>
      </c>
      <c r="E29" s="54" t="s">
        <v>89</v>
      </c>
      <c r="F29" s="67">
        <v>0.75</v>
      </c>
      <c r="N29" s="74">
        <v>0.75</v>
      </c>
      <c r="O29" s="78">
        <f t="shared" si="0"/>
        <v>0</v>
      </c>
    </row>
    <row r="30" spans="1:15" x14ac:dyDescent="0.3">
      <c r="A30" s="66" t="s">
        <v>90</v>
      </c>
      <c r="B30" s="54" t="s">
        <v>65</v>
      </c>
      <c r="C30" s="54" t="s">
        <v>67</v>
      </c>
      <c r="D30" s="54" t="s">
        <v>208</v>
      </c>
      <c r="E30" s="54" t="s">
        <v>91</v>
      </c>
      <c r="F30" s="67">
        <v>0.75</v>
      </c>
      <c r="N30" s="74">
        <v>0.75</v>
      </c>
      <c r="O30" s="78">
        <f t="shared" si="0"/>
        <v>0</v>
      </c>
    </row>
    <row r="31" spans="1:15" ht="202.8" x14ac:dyDescent="0.3">
      <c r="A31" s="68" t="s">
        <v>86</v>
      </c>
      <c r="B31" s="54" t="s">
        <v>65</v>
      </c>
      <c r="C31" s="54" t="s">
        <v>67</v>
      </c>
      <c r="D31" s="54" t="s">
        <v>87</v>
      </c>
      <c r="E31" s="54"/>
      <c r="F31" s="67">
        <v>89.07</v>
      </c>
      <c r="N31" s="74">
        <v>89.07</v>
      </c>
      <c r="O31" s="78">
        <f t="shared" si="0"/>
        <v>0</v>
      </c>
    </row>
    <row r="32" spans="1:15" x14ac:dyDescent="0.3">
      <c r="A32" s="66" t="s">
        <v>88</v>
      </c>
      <c r="B32" s="54" t="s">
        <v>65</v>
      </c>
      <c r="C32" s="54" t="s">
        <v>67</v>
      </c>
      <c r="D32" s="54" t="s">
        <v>87</v>
      </c>
      <c r="E32" s="54" t="s">
        <v>89</v>
      </c>
      <c r="F32" s="67">
        <v>89.07</v>
      </c>
      <c r="N32" s="74">
        <v>89.07</v>
      </c>
      <c r="O32" s="78">
        <f t="shared" si="0"/>
        <v>0</v>
      </c>
    </row>
    <row r="33" spans="1:15" x14ac:dyDescent="0.3">
      <c r="A33" s="66" t="s">
        <v>90</v>
      </c>
      <c r="B33" s="54" t="s">
        <v>65</v>
      </c>
      <c r="C33" s="54" t="s">
        <v>67</v>
      </c>
      <c r="D33" s="54" t="s">
        <v>87</v>
      </c>
      <c r="E33" s="54" t="s">
        <v>91</v>
      </c>
      <c r="F33" s="67">
        <v>89.07</v>
      </c>
      <c r="N33" s="74">
        <v>89.07</v>
      </c>
      <c r="O33" s="78">
        <f t="shared" si="0"/>
        <v>0</v>
      </c>
    </row>
    <row r="34" spans="1:15" ht="202.8" x14ac:dyDescent="0.3">
      <c r="A34" s="68" t="s">
        <v>92</v>
      </c>
      <c r="B34" s="54" t="s">
        <v>65</v>
      </c>
      <c r="C34" s="54" t="s">
        <v>67</v>
      </c>
      <c r="D34" s="54" t="s">
        <v>93</v>
      </c>
      <c r="E34" s="54"/>
      <c r="F34" s="67">
        <v>22.26</v>
      </c>
      <c r="N34" s="74">
        <v>22.26</v>
      </c>
      <c r="O34" s="78">
        <f t="shared" si="0"/>
        <v>0</v>
      </c>
    </row>
    <row r="35" spans="1:15" x14ac:dyDescent="0.3">
      <c r="A35" s="66" t="s">
        <v>88</v>
      </c>
      <c r="B35" s="54" t="s">
        <v>65</v>
      </c>
      <c r="C35" s="54" t="s">
        <v>67</v>
      </c>
      <c r="D35" s="54" t="s">
        <v>93</v>
      </c>
      <c r="E35" s="54" t="s">
        <v>89</v>
      </c>
      <c r="F35" s="67">
        <v>22.26</v>
      </c>
      <c r="N35" s="74">
        <v>22.26</v>
      </c>
      <c r="O35" s="78">
        <f t="shared" si="0"/>
        <v>0</v>
      </c>
    </row>
    <row r="36" spans="1:15" x14ac:dyDescent="0.3">
      <c r="A36" s="66" t="s">
        <v>90</v>
      </c>
      <c r="B36" s="54" t="s">
        <v>65</v>
      </c>
      <c r="C36" s="54" t="s">
        <v>67</v>
      </c>
      <c r="D36" s="54" t="s">
        <v>93</v>
      </c>
      <c r="E36" s="54" t="s">
        <v>91</v>
      </c>
      <c r="F36" s="67">
        <v>22.26</v>
      </c>
      <c r="N36" s="74">
        <v>22.26</v>
      </c>
      <c r="O36" s="78">
        <f t="shared" si="0"/>
        <v>0</v>
      </c>
    </row>
    <row r="37" spans="1:15" ht="202.8" x14ac:dyDescent="0.3">
      <c r="A37" s="68" t="s">
        <v>94</v>
      </c>
      <c r="B37" s="54" t="s">
        <v>65</v>
      </c>
      <c r="C37" s="54" t="s">
        <v>67</v>
      </c>
      <c r="D37" s="54" t="s">
        <v>95</v>
      </c>
      <c r="E37" s="54"/>
      <c r="F37" s="67">
        <v>0.56000000000000005</v>
      </c>
      <c r="N37" s="74">
        <v>0.56000000000000005</v>
      </c>
      <c r="O37" s="78">
        <f t="shared" si="0"/>
        <v>0</v>
      </c>
    </row>
    <row r="38" spans="1:15" x14ac:dyDescent="0.3">
      <c r="A38" s="66" t="s">
        <v>88</v>
      </c>
      <c r="B38" s="54" t="s">
        <v>65</v>
      </c>
      <c r="C38" s="54" t="s">
        <v>67</v>
      </c>
      <c r="D38" s="54" t="s">
        <v>95</v>
      </c>
      <c r="E38" s="54" t="s">
        <v>89</v>
      </c>
      <c r="F38" s="67">
        <v>0.56000000000000005</v>
      </c>
      <c r="N38" s="74">
        <v>0.56000000000000005</v>
      </c>
      <c r="O38" s="78">
        <f t="shared" si="0"/>
        <v>0</v>
      </c>
    </row>
    <row r="39" spans="1:15" x14ac:dyDescent="0.3">
      <c r="A39" s="66" t="s">
        <v>90</v>
      </c>
      <c r="B39" s="54" t="s">
        <v>65</v>
      </c>
      <c r="C39" s="54" t="s">
        <v>67</v>
      </c>
      <c r="D39" s="54" t="s">
        <v>95</v>
      </c>
      <c r="E39" s="54" t="s">
        <v>91</v>
      </c>
      <c r="F39" s="67">
        <v>0.56000000000000005</v>
      </c>
      <c r="N39" s="74">
        <v>0.56000000000000005</v>
      </c>
      <c r="O39" s="78">
        <f t="shared" si="0"/>
        <v>0</v>
      </c>
    </row>
    <row r="40" spans="1:15" ht="93.6" x14ac:dyDescent="0.3">
      <c r="A40" s="66" t="s">
        <v>223</v>
      </c>
      <c r="B40" s="54" t="s">
        <v>65</v>
      </c>
      <c r="C40" s="54" t="s">
        <v>67</v>
      </c>
      <c r="D40" s="54" t="s">
        <v>209</v>
      </c>
      <c r="E40" s="54"/>
      <c r="F40" s="67">
        <v>56.3</v>
      </c>
      <c r="N40" s="74">
        <v>56.3</v>
      </c>
      <c r="O40" s="78">
        <f t="shared" si="0"/>
        <v>0</v>
      </c>
    </row>
    <row r="41" spans="1:15" ht="46.8" x14ac:dyDescent="0.3">
      <c r="A41" s="66" t="s">
        <v>224</v>
      </c>
      <c r="B41" s="54" t="s">
        <v>65</v>
      </c>
      <c r="C41" s="54" t="s">
        <v>67</v>
      </c>
      <c r="D41" s="54" t="s">
        <v>210</v>
      </c>
      <c r="E41" s="54"/>
      <c r="F41" s="67">
        <v>56.3</v>
      </c>
      <c r="N41" s="74">
        <v>56.3</v>
      </c>
      <c r="O41" s="78">
        <f t="shared" si="0"/>
        <v>0</v>
      </c>
    </row>
    <row r="42" spans="1:15" ht="31.2" x14ac:dyDescent="0.3">
      <c r="A42" s="66" t="s">
        <v>225</v>
      </c>
      <c r="B42" s="54" t="s">
        <v>65</v>
      </c>
      <c r="C42" s="54" t="s">
        <v>67</v>
      </c>
      <c r="D42" s="54" t="s">
        <v>211</v>
      </c>
      <c r="E42" s="54"/>
      <c r="F42" s="67">
        <v>56.3</v>
      </c>
      <c r="N42" s="74">
        <v>56.3</v>
      </c>
      <c r="O42" s="78">
        <f t="shared" si="0"/>
        <v>0</v>
      </c>
    </row>
    <row r="43" spans="1:15" ht="46.8" x14ac:dyDescent="0.3">
      <c r="A43" s="66" t="s">
        <v>78</v>
      </c>
      <c r="B43" s="54" t="s">
        <v>65</v>
      </c>
      <c r="C43" s="54" t="s">
        <v>67</v>
      </c>
      <c r="D43" s="54" t="s">
        <v>211</v>
      </c>
      <c r="E43" s="54" t="s">
        <v>79</v>
      </c>
      <c r="F43" s="67">
        <v>56.3</v>
      </c>
      <c r="N43" s="74">
        <v>56.3</v>
      </c>
      <c r="O43" s="78">
        <f t="shared" si="0"/>
        <v>0</v>
      </c>
    </row>
    <row r="44" spans="1:15" ht="46.8" x14ac:dyDescent="0.3">
      <c r="A44" s="66" t="s">
        <v>80</v>
      </c>
      <c r="B44" s="54" t="s">
        <v>65</v>
      </c>
      <c r="C44" s="54" t="s">
        <v>67</v>
      </c>
      <c r="D44" s="54" t="s">
        <v>211</v>
      </c>
      <c r="E44" s="54" t="s">
        <v>81</v>
      </c>
      <c r="F44" s="67">
        <v>56.3</v>
      </c>
      <c r="N44" s="74">
        <v>56.3</v>
      </c>
      <c r="O44" s="78">
        <f t="shared" si="0"/>
        <v>0</v>
      </c>
    </row>
    <row r="45" spans="1:15" ht="62.4" x14ac:dyDescent="0.3">
      <c r="A45" s="66" t="s">
        <v>12</v>
      </c>
      <c r="B45" s="54" t="s">
        <v>65</v>
      </c>
      <c r="C45" s="54" t="s">
        <v>96</v>
      </c>
      <c r="D45" s="54"/>
      <c r="E45" s="54"/>
      <c r="F45" s="67">
        <v>720.67</v>
      </c>
      <c r="N45" s="74">
        <f>SUM(N46)</f>
        <v>720.67000000000007</v>
      </c>
      <c r="O45" s="78">
        <f t="shared" si="0"/>
        <v>-1.1368683772161603E-13</v>
      </c>
    </row>
    <row r="46" spans="1:15" ht="78" x14ac:dyDescent="0.3">
      <c r="A46" s="66" t="s">
        <v>82</v>
      </c>
      <c r="B46" s="54" t="s">
        <v>65</v>
      </c>
      <c r="C46" s="54" t="s">
        <v>96</v>
      </c>
      <c r="D46" s="54" t="s">
        <v>83</v>
      </c>
      <c r="E46" s="54"/>
      <c r="F46" s="67">
        <v>720.67</v>
      </c>
      <c r="N46" s="74">
        <f>SUM(N47)</f>
        <v>720.67000000000007</v>
      </c>
      <c r="O46" s="78">
        <f t="shared" si="0"/>
        <v>-1.1368683772161603E-13</v>
      </c>
    </row>
    <row r="47" spans="1:15" ht="46.8" x14ac:dyDescent="0.3">
      <c r="A47" s="66" t="s">
        <v>84</v>
      </c>
      <c r="B47" s="54" t="s">
        <v>65</v>
      </c>
      <c r="C47" s="54" t="s">
        <v>96</v>
      </c>
      <c r="D47" s="54" t="s">
        <v>85</v>
      </c>
      <c r="E47" s="54"/>
      <c r="F47" s="67">
        <v>720.67</v>
      </c>
      <c r="N47" s="74">
        <f>SUM(N48+N51)</f>
        <v>720.67000000000007</v>
      </c>
      <c r="O47" s="78">
        <f t="shared" si="0"/>
        <v>-1.1368683772161603E-13</v>
      </c>
    </row>
    <row r="48" spans="1:15" ht="202.8" x14ac:dyDescent="0.3">
      <c r="A48" s="68" t="s">
        <v>97</v>
      </c>
      <c r="B48" s="54" t="s">
        <v>65</v>
      </c>
      <c r="C48" s="54" t="s">
        <v>96</v>
      </c>
      <c r="D48" s="54" t="s">
        <v>98</v>
      </c>
      <c r="E48" s="54"/>
      <c r="F48" s="67">
        <v>511.72</v>
      </c>
      <c r="N48" s="74">
        <v>511.72</v>
      </c>
      <c r="O48" s="78">
        <f t="shared" si="0"/>
        <v>0</v>
      </c>
    </row>
    <row r="49" spans="1:15" x14ac:dyDescent="0.3">
      <c r="A49" s="66" t="s">
        <v>88</v>
      </c>
      <c r="B49" s="54" t="s">
        <v>65</v>
      </c>
      <c r="C49" s="54" t="s">
        <v>96</v>
      </c>
      <c r="D49" s="54" t="s">
        <v>98</v>
      </c>
      <c r="E49" s="54" t="s">
        <v>89</v>
      </c>
      <c r="F49" s="67">
        <v>511.72</v>
      </c>
      <c r="N49" s="74">
        <v>511.72</v>
      </c>
      <c r="O49" s="78">
        <f t="shared" si="0"/>
        <v>0</v>
      </c>
    </row>
    <row r="50" spans="1:15" x14ac:dyDescent="0.3">
      <c r="A50" s="66" t="s">
        <v>90</v>
      </c>
      <c r="B50" s="54" t="s">
        <v>65</v>
      </c>
      <c r="C50" s="54" t="s">
        <v>96</v>
      </c>
      <c r="D50" s="54" t="s">
        <v>98</v>
      </c>
      <c r="E50" s="54" t="s">
        <v>91</v>
      </c>
      <c r="F50" s="67">
        <v>511.72</v>
      </c>
      <c r="N50" s="74">
        <v>511.72</v>
      </c>
      <c r="O50" s="78">
        <f t="shared" si="0"/>
        <v>0</v>
      </c>
    </row>
    <row r="51" spans="1:15" ht="140.4" x14ac:dyDescent="0.3">
      <c r="A51" s="68" t="s">
        <v>99</v>
      </c>
      <c r="B51" s="54" t="s">
        <v>65</v>
      </c>
      <c r="C51" s="54" t="s">
        <v>96</v>
      </c>
      <c r="D51" s="54" t="s">
        <v>100</v>
      </c>
      <c r="E51" s="54"/>
      <c r="F51" s="67">
        <v>208.95</v>
      </c>
      <c r="N51" s="74">
        <v>208.95</v>
      </c>
      <c r="O51" s="78">
        <f t="shared" si="0"/>
        <v>0</v>
      </c>
    </row>
    <row r="52" spans="1:15" x14ac:dyDescent="0.3">
      <c r="A52" s="66" t="s">
        <v>88</v>
      </c>
      <c r="B52" s="54" t="s">
        <v>65</v>
      </c>
      <c r="C52" s="54" t="s">
        <v>96</v>
      </c>
      <c r="D52" s="54" t="s">
        <v>100</v>
      </c>
      <c r="E52" s="54" t="s">
        <v>89</v>
      </c>
      <c r="F52" s="67">
        <v>208.95</v>
      </c>
      <c r="N52" s="74">
        <v>208.95</v>
      </c>
      <c r="O52" s="78">
        <f t="shared" si="0"/>
        <v>0</v>
      </c>
    </row>
    <row r="53" spans="1:15" x14ac:dyDescent="0.3">
      <c r="A53" s="66" t="s">
        <v>90</v>
      </c>
      <c r="B53" s="54" t="s">
        <v>65</v>
      </c>
      <c r="C53" s="54" t="s">
        <v>96</v>
      </c>
      <c r="D53" s="54" t="s">
        <v>100</v>
      </c>
      <c r="E53" s="54" t="s">
        <v>91</v>
      </c>
      <c r="F53" s="67">
        <v>208.95</v>
      </c>
      <c r="N53" s="74">
        <v>208.95</v>
      </c>
      <c r="O53" s="78">
        <f t="shared" si="0"/>
        <v>0</v>
      </c>
    </row>
    <row r="54" spans="1:15" x14ac:dyDescent="0.3">
      <c r="A54" s="66" t="s">
        <v>40</v>
      </c>
      <c r="B54" s="54" t="s">
        <v>65</v>
      </c>
      <c r="C54" s="54" t="s">
        <v>101</v>
      </c>
      <c r="D54" s="54"/>
      <c r="E54" s="54"/>
      <c r="F54" s="67">
        <v>199.84</v>
      </c>
      <c r="N54" s="74">
        <f>SUM(N55+N68+N73)</f>
        <v>199.84</v>
      </c>
      <c r="O54" s="78">
        <f t="shared" si="0"/>
        <v>0</v>
      </c>
    </row>
    <row r="55" spans="1:15" ht="78" x14ac:dyDescent="0.3">
      <c r="A55" s="66" t="s">
        <v>82</v>
      </c>
      <c r="B55" s="54" t="s">
        <v>65</v>
      </c>
      <c r="C55" s="54" t="s">
        <v>101</v>
      </c>
      <c r="D55" s="54" t="s">
        <v>83</v>
      </c>
      <c r="E55" s="54"/>
      <c r="F55" s="67">
        <v>143.84</v>
      </c>
      <c r="N55" s="74">
        <f>SUM(N56)</f>
        <v>143.84</v>
      </c>
      <c r="O55" s="78">
        <f t="shared" si="0"/>
        <v>0</v>
      </c>
    </row>
    <row r="56" spans="1:15" ht="62.4" x14ac:dyDescent="0.3">
      <c r="A56" s="66" t="s">
        <v>102</v>
      </c>
      <c r="B56" s="54" t="s">
        <v>65</v>
      </c>
      <c r="C56" s="54" t="s">
        <v>101</v>
      </c>
      <c r="D56" s="54" t="s">
        <v>103</v>
      </c>
      <c r="E56" s="54"/>
      <c r="F56" s="67">
        <v>143.84</v>
      </c>
      <c r="N56" s="74">
        <f>SUM(N57+N60+N63)</f>
        <v>143.84</v>
      </c>
      <c r="O56" s="78">
        <f t="shared" si="0"/>
        <v>0</v>
      </c>
    </row>
    <row r="57" spans="1:15" ht="46.8" x14ac:dyDescent="0.3">
      <c r="A57" s="66" t="s">
        <v>242</v>
      </c>
      <c r="B57" s="54" t="s">
        <v>65</v>
      </c>
      <c r="C57" s="54" t="s">
        <v>101</v>
      </c>
      <c r="D57" s="54" t="s">
        <v>233</v>
      </c>
      <c r="E57" s="54"/>
      <c r="F57" s="67">
        <v>2.73</v>
      </c>
      <c r="N57" s="74">
        <v>2.73</v>
      </c>
      <c r="O57" s="78">
        <f t="shared" si="0"/>
        <v>0</v>
      </c>
    </row>
    <row r="58" spans="1:15" x14ac:dyDescent="0.3">
      <c r="A58" s="66" t="s">
        <v>104</v>
      </c>
      <c r="B58" s="54" t="s">
        <v>65</v>
      </c>
      <c r="C58" s="54" t="s">
        <v>101</v>
      </c>
      <c r="D58" s="54" t="s">
        <v>233</v>
      </c>
      <c r="E58" s="54" t="s">
        <v>105</v>
      </c>
      <c r="F58" s="67">
        <v>2.73</v>
      </c>
      <c r="N58" s="74">
        <v>2.73</v>
      </c>
      <c r="O58" s="78">
        <f t="shared" si="0"/>
        <v>0</v>
      </c>
    </row>
    <row r="59" spans="1:15" x14ac:dyDescent="0.3">
      <c r="A59" s="66" t="s">
        <v>241</v>
      </c>
      <c r="B59" s="54" t="s">
        <v>65</v>
      </c>
      <c r="C59" s="54" t="s">
        <v>101</v>
      </c>
      <c r="D59" s="54" t="s">
        <v>233</v>
      </c>
      <c r="E59" s="54" t="s">
        <v>232</v>
      </c>
      <c r="F59" s="67">
        <v>2.73</v>
      </c>
      <c r="N59" s="74">
        <v>2.73</v>
      </c>
      <c r="O59" s="78">
        <f t="shared" si="0"/>
        <v>0</v>
      </c>
    </row>
    <row r="60" spans="1:15" ht="62.4" x14ac:dyDescent="0.3">
      <c r="A60" s="66" t="s">
        <v>106</v>
      </c>
      <c r="B60" s="54" t="s">
        <v>65</v>
      </c>
      <c r="C60" s="54" t="s">
        <v>101</v>
      </c>
      <c r="D60" s="54" t="s">
        <v>107</v>
      </c>
      <c r="E60" s="54"/>
      <c r="F60" s="67">
        <v>30.6</v>
      </c>
      <c r="N60" s="74">
        <v>30.6</v>
      </c>
      <c r="O60" s="78">
        <f t="shared" si="0"/>
        <v>0</v>
      </c>
    </row>
    <row r="61" spans="1:15" ht="46.8" x14ac:dyDescent="0.3">
      <c r="A61" s="66" t="s">
        <v>78</v>
      </c>
      <c r="B61" s="54" t="s">
        <v>65</v>
      </c>
      <c r="C61" s="54" t="s">
        <v>101</v>
      </c>
      <c r="D61" s="54" t="s">
        <v>107</v>
      </c>
      <c r="E61" s="54" t="s">
        <v>79</v>
      </c>
      <c r="F61" s="67">
        <v>30.6</v>
      </c>
      <c r="N61" s="74">
        <v>30.6</v>
      </c>
      <c r="O61" s="78">
        <f t="shared" si="0"/>
        <v>0</v>
      </c>
    </row>
    <row r="62" spans="1:15" ht="46.8" x14ac:dyDescent="0.3">
      <c r="A62" s="66" t="s">
        <v>80</v>
      </c>
      <c r="B62" s="54" t="s">
        <v>65</v>
      </c>
      <c r="C62" s="54" t="s">
        <v>101</v>
      </c>
      <c r="D62" s="54" t="s">
        <v>107</v>
      </c>
      <c r="E62" s="54" t="s">
        <v>81</v>
      </c>
      <c r="F62" s="67">
        <v>30.6</v>
      </c>
      <c r="N62" s="74">
        <v>30.6</v>
      </c>
      <c r="O62" s="78">
        <f t="shared" si="0"/>
        <v>0</v>
      </c>
    </row>
    <row r="63" spans="1:15" ht="109.2" x14ac:dyDescent="0.3">
      <c r="A63" s="66" t="s">
        <v>226</v>
      </c>
      <c r="B63" s="54" t="s">
        <v>65</v>
      </c>
      <c r="C63" s="54" t="s">
        <v>101</v>
      </c>
      <c r="D63" s="54" t="s">
        <v>212</v>
      </c>
      <c r="E63" s="54"/>
      <c r="F63" s="67">
        <v>110.51</v>
      </c>
      <c r="N63" s="74">
        <v>110.51</v>
      </c>
      <c r="O63" s="78">
        <f t="shared" si="0"/>
        <v>0</v>
      </c>
    </row>
    <row r="64" spans="1:15" ht="46.8" x14ac:dyDescent="0.3">
      <c r="A64" s="66" t="s">
        <v>78</v>
      </c>
      <c r="B64" s="54" t="s">
        <v>65</v>
      </c>
      <c r="C64" s="54" t="s">
        <v>101</v>
      </c>
      <c r="D64" s="54" t="s">
        <v>212</v>
      </c>
      <c r="E64" s="54" t="s">
        <v>79</v>
      </c>
      <c r="F64" s="67">
        <v>55.3</v>
      </c>
      <c r="N64" s="74">
        <v>55.3</v>
      </c>
      <c r="O64" s="78">
        <f t="shared" si="0"/>
        <v>0</v>
      </c>
    </row>
    <row r="65" spans="1:15" ht="46.8" x14ac:dyDescent="0.3">
      <c r="A65" s="66" t="s">
        <v>80</v>
      </c>
      <c r="B65" s="54" t="s">
        <v>65</v>
      </c>
      <c r="C65" s="54" t="s">
        <v>101</v>
      </c>
      <c r="D65" s="54" t="s">
        <v>212</v>
      </c>
      <c r="E65" s="54" t="s">
        <v>81</v>
      </c>
      <c r="F65" s="67">
        <v>55.3</v>
      </c>
      <c r="N65" s="74">
        <v>55.3</v>
      </c>
      <c r="O65" s="78">
        <f t="shared" si="0"/>
        <v>0</v>
      </c>
    </row>
    <row r="66" spans="1:15" x14ac:dyDescent="0.3">
      <c r="A66" s="66" t="s">
        <v>104</v>
      </c>
      <c r="B66" s="54" t="s">
        <v>65</v>
      </c>
      <c r="C66" s="54" t="s">
        <v>101</v>
      </c>
      <c r="D66" s="54" t="s">
        <v>212</v>
      </c>
      <c r="E66" s="54" t="s">
        <v>105</v>
      </c>
      <c r="F66" s="67">
        <v>55.21</v>
      </c>
      <c r="N66" s="74">
        <v>55.21</v>
      </c>
      <c r="O66" s="78">
        <f t="shared" si="0"/>
        <v>0</v>
      </c>
    </row>
    <row r="67" spans="1:15" x14ac:dyDescent="0.3">
      <c r="A67" s="66" t="s">
        <v>241</v>
      </c>
      <c r="B67" s="54" t="s">
        <v>65</v>
      </c>
      <c r="C67" s="54" t="s">
        <v>101</v>
      </c>
      <c r="D67" s="54" t="s">
        <v>212</v>
      </c>
      <c r="E67" s="54" t="s">
        <v>232</v>
      </c>
      <c r="F67" s="67">
        <v>55.21</v>
      </c>
      <c r="N67" s="74">
        <v>55.21</v>
      </c>
      <c r="O67" s="78">
        <f t="shared" si="0"/>
        <v>0</v>
      </c>
    </row>
    <row r="68" spans="1:15" ht="46.8" x14ac:dyDescent="0.3">
      <c r="A68" s="66" t="s">
        <v>130</v>
      </c>
      <c r="B68" s="54" t="s">
        <v>65</v>
      </c>
      <c r="C68" s="54" t="s">
        <v>101</v>
      </c>
      <c r="D68" s="54" t="s">
        <v>131</v>
      </c>
      <c r="E68" s="54"/>
      <c r="F68" s="67">
        <v>40</v>
      </c>
      <c r="N68" s="74">
        <v>40</v>
      </c>
      <c r="O68" s="78">
        <f t="shared" si="0"/>
        <v>0</v>
      </c>
    </row>
    <row r="69" spans="1:15" ht="62.4" x14ac:dyDescent="0.3">
      <c r="A69" s="66" t="s">
        <v>270</v>
      </c>
      <c r="B69" s="54" t="s">
        <v>65</v>
      </c>
      <c r="C69" s="54" t="s">
        <v>101</v>
      </c>
      <c r="D69" s="54" t="s">
        <v>271</v>
      </c>
      <c r="E69" s="54"/>
      <c r="F69" s="67">
        <v>40</v>
      </c>
      <c r="N69" s="74">
        <v>40</v>
      </c>
      <c r="O69" s="78">
        <f t="shared" si="0"/>
        <v>0</v>
      </c>
    </row>
    <row r="70" spans="1:15" ht="46.8" x14ac:dyDescent="0.3">
      <c r="A70" s="66" t="s">
        <v>272</v>
      </c>
      <c r="B70" s="54" t="s">
        <v>65</v>
      </c>
      <c r="C70" s="54" t="s">
        <v>101</v>
      </c>
      <c r="D70" s="54" t="s">
        <v>273</v>
      </c>
      <c r="E70" s="54"/>
      <c r="F70" s="67">
        <v>40</v>
      </c>
      <c r="N70" s="74">
        <v>40</v>
      </c>
      <c r="O70" s="78">
        <f t="shared" si="0"/>
        <v>0</v>
      </c>
    </row>
    <row r="71" spans="1:15" ht="46.8" x14ac:dyDescent="0.3">
      <c r="A71" s="66" t="s">
        <v>78</v>
      </c>
      <c r="B71" s="54" t="s">
        <v>65</v>
      </c>
      <c r="C71" s="54" t="s">
        <v>101</v>
      </c>
      <c r="D71" s="54" t="s">
        <v>273</v>
      </c>
      <c r="E71" s="54" t="s">
        <v>79</v>
      </c>
      <c r="F71" s="67">
        <v>40</v>
      </c>
      <c r="N71" s="74">
        <v>40</v>
      </c>
      <c r="O71" s="78">
        <f t="shared" si="0"/>
        <v>0</v>
      </c>
    </row>
    <row r="72" spans="1:15" ht="46.8" x14ac:dyDescent="0.3">
      <c r="A72" s="66" t="s">
        <v>80</v>
      </c>
      <c r="B72" s="54" t="s">
        <v>65</v>
      </c>
      <c r="C72" s="54" t="s">
        <v>101</v>
      </c>
      <c r="D72" s="54" t="s">
        <v>273</v>
      </c>
      <c r="E72" s="54" t="s">
        <v>81</v>
      </c>
      <c r="F72" s="67">
        <v>40</v>
      </c>
      <c r="N72" s="74">
        <v>40</v>
      </c>
      <c r="O72" s="78">
        <f t="shared" si="0"/>
        <v>0</v>
      </c>
    </row>
    <row r="73" spans="1:15" ht="62.4" x14ac:dyDescent="0.3">
      <c r="A73" s="66" t="s">
        <v>108</v>
      </c>
      <c r="B73" s="54" t="s">
        <v>65</v>
      </c>
      <c r="C73" s="54" t="s">
        <v>101</v>
      </c>
      <c r="D73" s="54" t="s">
        <v>109</v>
      </c>
      <c r="E73" s="54"/>
      <c r="F73" s="67">
        <v>16</v>
      </c>
      <c r="N73" s="74">
        <v>16</v>
      </c>
      <c r="O73" s="78">
        <f t="shared" si="0"/>
        <v>0</v>
      </c>
    </row>
    <row r="74" spans="1:15" ht="46.8" x14ac:dyDescent="0.3">
      <c r="A74" s="66" t="s">
        <v>110</v>
      </c>
      <c r="B74" s="54" t="s">
        <v>65</v>
      </c>
      <c r="C74" s="54" t="s">
        <v>101</v>
      </c>
      <c r="D74" s="54" t="s">
        <v>111</v>
      </c>
      <c r="E74" s="54"/>
      <c r="F74" s="67">
        <v>16</v>
      </c>
      <c r="N74" s="74">
        <v>16</v>
      </c>
      <c r="O74" s="78">
        <f t="shared" si="0"/>
        <v>0</v>
      </c>
    </row>
    <row r="75" spans="1:15" ht="46.8" x14ac:dyDescent="0.3">
      <c r="A75" s="66" t="s">
        <v>112</v>
      </c>
      <c r="B75" s="54" t="s">
        <v>65</v>
      </c>
      <c r="C75" s="54" t="s">
        <v>101</v>
      </c>
      <c r="D75" s="54" t="s">
        <v>113</v>
      </c>
      <c r="E75" s="54"/>
      <c r="F75" s="67">
        <v>16</v>
      </c>
      <c r="N75" s="74">
        <v>16</v>
      </c>
      <c r="O75" s="78">
        <f t="shared" si="0"/>
        <v>0</v>
      </c>
    </row>
    <row r="76" spans="1:15" ht="46.8" x14ac:dyDescent="0.3">
      <c r="A76" s="66" t="s">
        <v>78</v>
      </c>
      <c r="B76" s="54" t="s">
        <v>65</v>
      </c>
      <c r="C76" s="54" t="s">
        <v>101</v>
      </c>
      <c r="D76" s="54" t="s">
        <v>114</v>
      </c>
      <c r="E76" s="54" t="s">
        <v>79</v>
      </c>
      <c r="F76" s="67">
        <v>16</v>
      </c>
      <c r="N76" s="74">
        <v>16</v>
      </c>
      <c r="O76" s="78">
        <f t="shared" si="0"/>
        <v>0</v>
      </c>
    </row>
    <row r="77" spans="1:15" ht="46.8" x14ac:dyDescent="0.3">
      <c r="A77" s="66" t="s">
        <v>80</v>
      </c>
      <c r="B77" s="54" t="s">
        <v>65</v>
      </c>
      <c r="C77" s="54" t="s">
        <v>101</v>
      </c>
      <c r="D77" s="54" t="s">
        <v>114</v>
      </c>
      <c r="E77" s="54" t="s">
        <v>81</v>
      </c>
      <c r="F77" s="67">
        <v>16</v>
      </c>
      <c r="N77" s="74">
        <v>16</v>
      </c>
      <c r="O77" s="78">
        <f t="shared" si="0"/>
        <v>0</v>
      </c>
    </row>
    <row r="78" spans="1:15" x14ac:dyDescent="0.3">
      <c r="A78" s="66" t="s">
        <v>30</v>
      </c>
      <c r="B78" s="54" t="s">
        <v>65</v>
      </c>
      <c r="C78" s="54" t="s">
        <v>115</v>
      </c>
      <c r="D78" s="54"/>
      <c r="E78" s="54"/>
      <c r="F78" s="67">
        <v>85.13</v>
      </c>
      <c r="N78" s="76">
        <v>85.13</v>
      </c>
      <c r="O78" s="78">
        <f t="shared" si="0"/>
        <v>0</v>
      </c>
    </row>
    <row r="79" spans="1:15" ht="31.2" x14ac:dyDescent="0.3">
      <c r="A79" s="66" t="s">
        <v>2</v>
      </c>
      <c r="B79" s="54" t="s">
        <v>65</v>
      </c>
      <c r="C79" s="54" t="s">
        <v>116</v>
      </c>
      <c r="D79" s="54"/>
      <c r="E79" s="54"/>
      <c r="F79" s="67">
        <v>85.13</v>
      </c>
      <c r="N79" s="74">
        <v>85.13</v>
      </c>
      <c r="O79" s="78">
        <f t="shared" ref="O79:O142" si="1">SUM(F79-N79)</f>
        <v>0</v>
      </c>
    </row>
    <row r="80" spans="1:15" ht="78" x14ac:dyDescent="0.3">
      <c r="A80" s="66" t="s">
        <v>82</v>
      </c>
      <c r="B80" s="54" t="s">
        <v>65</v>
      </c>
      <c r="C80" s="54" t="s">
        <v>116</v>
      </c>
      <c r="D80" s="54" t="s">
        <v>83</v>
      </c>
      <c r="E80" s="54"/>
      <c r="F80" s="67">
        <v>85.13</v>
      </c>
      <c r="N80" s="74">
        <v>85.13</v>
      </c>
      <c r="O80" s="78">
        <f t="shared" si="1"/>
        <v>0</v>
      </c>
    </row>
    <row r="81" spans="1:15" ht="46.8" x14ac:dyDescent="0.3">
      <c r="A81" s="66" t="s">
        <v>117</v>
      </c>
      <c r="B81" s="54" t="s">
        <v>65</v>
      </c>
      <c r="C81" s="54" t="s">
        <v>116</v>
      </c>
      <c r="D81" s="54" t="s">
        <v>118</v>
      </c>
      <c r="E81" s="54"/>
      <c r="F81" s="67">
        <v>85.13</v>
      </c>
      <c r="N81" s="74">
        <v>85.13</v>
      </c>
      <c r="O81" s="78">
        <f t="shared" si="1"/>
        <v>0</v>
      </c>
    </row>
    <row r="82" spans="1:15" ht="46.8" x14ac:dyDescent="0.3">
      <c r="A82" s="66" t="s">
        <v>119</v>
      </c>
      <c r="B82" s="54" t="s">
        <v>65</v>
      </c>
      <c r="C82" s="54" t="s">
        <v>116</v>
      </c>
      <c r="D82" s="54" t="s">
        <v>120</v>
      </c>
      <c r="E82" s="54"/>
      <c r="F82" s="67">
        <v>85.13</v>
      </c>
      <c r="N82" s="74">
        <v>85.13</v>
      </c>
      <c r="O82" s="78">
        <f t="shared" si="1"/>
        <v>0</v>
      </c>
    </row>
    <row r="83" spans="1:15" ht="93.6" x14ac:dyDescent="0.3">
      <c r="A83" s="66" t="s">
        <v>74</v>
      </c>
      <c r="B83" s="54" t="s">
        <v>65</v>
      </c>
      <c r="C83" s="54" t="s">
        <v>116</v>
      </c>
      <c r="D83" s="54" t="s">
        <v>120</v>
      </c>
      <c r="E83" s="54" t="s">
        <v>75</v>
      </c>
      <c r="F83" s="67">
        <v>85.13</v>
      </c>
      <c r="N83" s="74">
        <v>85.13</v>
      </c>
      <c r="O83" s="78">
        <f t="shared" si="1"/>
        <v>0</v>
      </c>
    </row>
    <row r="84" spans="1:15" ht="46.8" x14ac:dyDescent="0.3">
      <c r="A84" s="66" t="s">
        <v>76</v>
      </c>
      <c r="B84" s="54" t="s">
        <v>65</v>
      </c>
      <c r="C84" s="54" t="s">
        <v>116</v>
      </c>
      <c r="D84" s="54" t="s">
        <v>120</v>
      </c>
      <c r="E84" s="54" t="s">
        <v>77</v>
      </c>
      <c r="F84" s="67">
        <v>85.13</v>
      </c>
      <c r="N84" s="74">
        <v>85.13</v>
      </c>
      <c r="O84" s="78">
        <f t="shared" si="1"/>
        <v>0</v>
      </c>
    </row>
    <row r="85" spans="1:15" ht="46.8" x14ac:dyDescent="0.3">
      <c r="A85" s="66" t="s">
        <v>31</v>
      </c>
      <c r="B85" s="54" t="s">
        <v>65</v>
      </c>
      <c r="C85" s="54" t="s">
        <v>121</v>
      </c>
      <c r="D85" s="54"/>
      <c r="E85" s="54"/>
      <c r="F85" s="67">
        <v>147.52000000000001</v>
      </c>
      <c r="N85" s="76">
        <f>SUM(N86)</f>
        <v>147.51999999999998</v>
      </c>
      <c r="O85" s="78">
        <f t="shared" si="1"/>
        <v>2.8421709430404007E-14</v>
      </c>
    </row>
    <row r="86" spans="1:15" ht="62.4" x14ac:dyDescent="0.3">
      <c r="A86" s="66" t="s">
        <v>13</v>
      </c>
      <c r="B86" s="54" t="s">
        <v>65</v>
      </c>
      <c r="C86" s="54" t="s">
        <v>122</v>
      </c>
      <c r="D86" s="54"/>
      <c r="E86" s="54"/>
      <c r="F86" s="67">
        <v>147.52000000000001</v>
      </c>
      <c r="N86" s="74">
        <f>SUM(N87)</f>
        <v>147.51999999999998</v>
      </c>
      <c r="O86" s="78">
        <f t="shared" si="1"/>
        <v>2.8421709430404007E-14</v>
      </c>
    </row>
    <row r="87" spans="1:15" ht="46.8" x14ac:dyDescent="0.3">
      <c r="A87" s="66" t="s">
        <v>123</v>
      </c>
      <c r="B87" s="54" t="s">
        <v>65</v>
      </c>
      <c r="C87" s="54" t="s">
        <v>122</v>
      </c>
      <c r="D87" s="54" t="s">
        <v>124</v>
      </c>
      <c r="E87" s="54"/>
      <c r="F87" s="67">
        <v>147.52000000000001</v>
      </c>
      <c r="N87" s="74">
        <f>SUM(N88)</f>
        <v>147.51999999999998</v>
      </c>
      <c r="O87" s="78">
        <f t="shared" si="1"/>
        <v>2.8421709430404007E-14</v>
      </c>
    </row>
    <row r="88" spans="1:15" ht="109.2" x14ac:dyDescent="0.3">
      <c r="A88" s="66" t="s">
        <v>125</v>
      </c>
      <c r="B88" s="54" t="s">
        <v>65</v>
      </c>
      <c r="C88" s="54" t="s">
        <v>122</v>
      </c>
      <c r="D88" s="54" t="s">
        <v>126</v>
      </c>
      <c r="E88" s="54"/>
      <c r="F88" s="67">
        <v>147.52000000000001</v>
      </c>
      <c r="N88" s="74">
        <f>SUM(N89+N92)</f>
        <v>147.51999999999998</v>
      </c>
      <c r="O88" s="78">
        <f t="shared" si="1"/>
        <v>2.8421709430404007E-14</v>
      </c>
    </row>
    <row r="89" spans="1:15" ht="202.8" x14ac:dyDescent="0.3">
      <c r="A89" s="68" t="s">
        <v>274</v>
      </c>
      <c r="B89" s="54" t="s">
        <v>65</v>
      </c>
      <c r="C89" s="54" t="s">
        <v>122</v>
      </c>
      <c r="D89" s="54" t="s">
        <v>127</v>
      </c>
      <c r="E89" s="54"/>
      <c r="F89" s="67">
        <v>77.77</v>
      </c>
      <c r="N89" s="74">
        <v>77.77</v>
      </c>
      <c r="O89" s="78">
        <f t="shared" si="1"/>
        <v>0</v>
      </c>
    </row>
    <row r="90" spans="1:15" x14ac:dyDescent="0.3">
      <c r="A90" s="66" t="s">
        <v>88</v>
      </c>
      <c r="B90" s="54" t="s">
        <v>65</v>
      </c>
      <c r="C90" s="54" t="s">
        <v>122</v>
      </c>
      <c r="D90" s="54" t="s">
        <v>127</v>
      </c>
      <c r="E90" s="54" t="s">
        <v>89</v>
      </c>
      <c r="F90" s="67">
        <v>77.77</v>
      </c>
      <c r="N90" s="74">
        <v>77.77</v>
      </c>
      <c r="O90" s="78">
        <f t="shared" si="1"/>
        <v>0</v>
      </c>
    </row>
    <row r="91" spans="1:15" x14ac:dyDescent="0.3">
      <c r="A91" s="66" t="s">
        <v>90</v>
      </c>
      <c r="B91" s="54" t="s">
        <v>65</v>
      </c>
      <c r="C91" s="54" t="s">
        <v>122</v>
      </c>
      <c r="D91" s="54" t="s">
        <v>127</v>
      </c>
      <c r="E91" s="54" t="s">
        <v>91</v>
      </c>
      <c r="F91" s="67">
        <v>77.77</v>
      </c>
      <c r="N91" s="74">
        <v>77.77</v>
      </c>
      <c r="O91" s="78">
        <f t="shared" si="1"/>
        <v>0</v>
      </c>
    </row>
    <row r="92" spans="1:15" ht="202.8" x14ac:dyDescent="0.3">
      <c r="A92" s="68" t="s">
        <v>227</v>
      </c>
      <c r="B92" s="54" t="s">
        <v>65</v>
      </c>
      <c r="C92" s="54" t="s">
        <v>122</v>
      </c>
      <c r="D92" s="54" t="s">
        <v>213</v>
      </c>
      <c r="E92" s="54"/>
      <c r="F92" s="67">
        <v>69.75</v>
      </c>
      <c r="N92" s="74">
        <v>69.75</v>
      </c>
      <c r="O92" s="78">
        <f t="shared" si="1"/>
        <v>0</v>
      </c>
    </row>
    <row r="93" spans="1:15" x14ac:dyDescent="0.3">
      <c r="A93" s="66" t="s">
        <v>88</v>
      </c>
      <c r="B93" s="54" t="s">
        <v>65</v>
      </c>
      <c r="C93" s="54" t="s">
        <v>122</v>
      </c>
      <c r="D93" s="54" t="s">
        <v>213</v>
      </c>
      <c r="E93" s="54" t="s">
        <v>89</v>
      </c>
      <c r="F93" s="67">
        <v>69.75</v>
      </c>
      <c r="N93" s="74">
        <v>69.75</v>
      </c>
      <c r="O93" s="78">
        <f t="shared" si="1"/>
        <v>0</v>
      </c>
    </row>
    <row r="94" spans="1:15" x14ac:dyDescent="0.3">
      <c r="A94" s="66" t="s">
        <v>90</v>
      </c>
      <c r="B94" s="54" t="s">
        <v>65</v>
      </c>
      <c r="C94" s="54" t="s">
        <v>122</v>
      </c>
      <c r="D94" s="54" t="s">
        <v>213</v>
      </c>
      <c r="E94" s="54" t="s">
        <v>91</v>
      </c>
      <c r="F94" s="67">
        <v>69.75</v>
      </c>
      <c r="N94" s="74">
        <v>69.75</v>
      </c>
      <c r="O94" s="78">
        <f t="shared" si="1"/>
        <v>0</v>
      </c>
    </row>
    <row r="95" spans="1:15" x14ac:dyDescent="0.3">
      <c r="A95" s="66" t="s">
        <v>41</v>
      </c>
      <c r="B95" s="54" t="s">
        <v>65</v>
      </c>
      <c r="C95" s="54" t="s">
        <v>128</v>
      </c>
      <c r="D95" s="54"/>
      <c r="E95" s="54"/>
      <c r="F95" s="67">
        <v>2732.13</v>
      </c>
      <c r="N95" s="76">
        <f>SUM(N96)</f>
        <v>2732.13</v>
      </c>
      <c r="O95" s="78">
        <f t="shared" si="1"/>
        <v>0</v>
      </c>
    </row>
    <row r="96" spans="1:15" x14ac:dyDescent="0.3">
      <c r="A96" s="66" t="s">
        <v>42</v>
      </c>
      <c r="B96" s="54" t="s">
        <v>65</v>
      </c>
      <c r="C96" s="54" t="s">
        <v>129</v>
      </c>
      <c r="D96" s="54"/>
      <c r="E96" s="54"/>
      <c r="F96" s="67">
        <v>2732.13</v>
      </c>
      <c r="N96" s="74">
        <f>SUM(N97+N106+N111)</f>
        <v>2732.13</v>
      </c>
      <c r="O96" s="78">
        <f t="shared" si="1"/>
        <v>0</v>
      </c>
    </row>
    <row r="97" spans="1:15" ht="46.8" x14ac:dyDescent="0.3">
      <c r="A97" s="66" t="s">
        <v>130</v>
      </c>
      <c r="B97" s="54" t="s">
        <v>65</v>
      </c>
      <c r="C97" s="54" t="s">
        <v>129</v>
      </c>
      <c r="D97" s="54" t="s">
        <v>131</v>
      </c>
      <c r="E97" s="54"/>
      <c r="F97" s="67">
        <v>134.29</v>
      </c>
      <c r="N97" s="74">
        <f>SUM(N98+N102)</f>
        <v>134.29000000000002</v>
      </c>
      <c r="O97" s="78">
        <f t="shared" si="1"/>
        <v>-2.8421709430404007E-14</v>
      </c>
    </row>
    <row r="98" spans="1:15" ht="62.4" x14ac:dyDescent="0.3">
      <c r="A98" s="66" t="s">
        <v>132</v>
      </c>
      <c r="B98" s="54" t="s">
        <v>65</v>
      </c>
      <c r="C98" s="54" t="s">
        <v>129</v>
      </c>
      <c r="D98" s="54" t="s">
        <v>133</v>
      </c>
      <c r="E98" s="54"/>
      <c r="F98" s="67">
        <v>123.29</v>
      </c>
      <c r="N98" s="74">
        <v>123.29</v>
      </c>
      <c r="O98" s="78">
        <f t="shared" si="1"/>
        <v>0</v>
      </c>
    </row>
    <row r="99" spans="1:15" ht="62.4" x14ac:dyDescent="0.3">
      <c r="A99" s="66" t="s">
        <v>134</v>
      </c>
      <c r="B99" s="54" t="s">
        <v>65</v>
      </c>
      <c r="C99" s="54" t="s">
        <v>129</v>
      </c>
      <c r="D99" s="54" t="s">
        <v>135</v>
      </c>
      <c r="E99" s="54"/>
      <c r="F99" s="67">
        <v>123.29</v>
      </c>
      <c r="N99" s="74">
        <v>123.29</v>
      </c>
      <c r="O99" s="78">
        <f t="shared" si="1"/>
        <v>0</v>
      </c>
    </row>
    <row r="100" spans="1:15" ht="46.8" x14ac:dyDescent="0.3">
      <c r="A100" s="66" t="s">
        <v>78</v>
      </c>
      <c r="B100" s="54" t="s">
        <v>65</v>
      </c>
      <c r="C100" s="54" t="s">
        <v>129</v>
      </c>
      <c r="D100" s="54" t="s">
        <v>135</v>
      </c>
      <c r="E100" s="54" t="s">
        <v>79</v>
      </c>
      <c r="F100" s="67">
        <v>123.29</v>
      </c>
      <c r="N100" s="74">
        <v>123.29</v>
      </c>
      <c r="O100" s="78">
        <f t="shared" si="1"/>
        <v>0</v>
      </c>
    </row>
    <row r="101" spans="1:15" ht="46.8" x14ac:dyDescent="0.3">
      <c r="A101" s="66" t="s">
        <v>80</v>
      </c>
      <c r="B101" s="54" t="s">
        <v>65</v>
      </c>
      <c r="C101" s="54" t="s">
        <v>129</v>
      </c>
      <c r="D101" s="54" t="s">
        <v>135</v>
      </c>
      <c r="E101" s="54" t="s">
        <v>81</v>
      </c>
      <c r="F101" s="67">
        <v>123.29</v>
      </c>
      <c r="N101" s="74">
        <v>123.29</v>
      </c>
      <c r="O101" s="78">
        <f t="shared" si="1"/>
        <v>0</v>
      </c>
    </row>
    <row r="102" spans="1:15" ht="78" x14ac:dyDescent="0.3">
      <c r="A102" s="66" t="s">
        <v>228</v>
      </c>
      <c r="B102" s="54" t="s">
        <v>65</v>
      </c>
      <c r="C102" s="54" t="s">
        <v>129</v>
      </c>
      <c r="D102" s="54" t="s">
        <v>214</v>
      </c>
      <c r="E102" s="54"/>
      <c r="F102" s="67">
        <v>11</v>
      </c>
      <c r="N102" s="74">
        <v>11</v>
      </c>
      <c r="O102" s="78">
        <f t="shared" si="1"/>
        <v>0</v>
      </c>
    </row>
    <row r="103" spans="1:15" ht="78" x14ac:dyDescent="0.3">
      <c r="A103" s="66" t="s">
        <v>229</v>
      </c>
      <c r="B103" s="54" t="s">
        <v>65</v>
      </c>
      <c r="C103" s="54" t="s">
        <v>129</v>
      </c>
      <c r="D103" s="54" t="s">
        <v>215</v>
      </c>
      <c r="E103" s="54"/>
      <c r="F103" s="67">
        <v>11</v>
      </c>
      <c r="N103" s="74">
        <v>11</v>
      </c>
      <c r="O103" s="78">
        <f t="shared" si="1"/>
        <v>0</v>
      </c>
    </row>
    <row r="104" spans="1:15" ht="46.8" x14ac:dyDescent="0.3">
      <c r="A104" s="66" t="s">
        <v>78</v>
      </c>
      <c r="B104" s="54" t="s">
        <v>65</v>
      </c>
      <c r="C104" s="54" t="s">
        <v>129</v>
      </c>
      <c r="D104" s="54" t="s">
        <v>215</v>
      </c>
      <c r="E104" s="54" t="s">
        <v>79</v>
      </c>
      <c r="F104" s="67">
        <v>11</v>
      </c>
      <c r="N104" s="74">
        <v>11</v>
      </c>
      <c r="O104" s="78">
        <f t="shared" si="1"/>
        <v>0</v>
      </c>
    </row>
    <row r="105" spans="1:15" ht="46.8" x14ac:dyDescent="0.3">
      <c r="A105" s="66" t="s">
        <v>80</v>
      </c>
      <c r="B105" s="54" t="s">
        <v>65</v>
      </c>
      <c r="C105" s="54" t="s">
        <v>129</v>
      </c>
      <c r="D105" s="54" t="s">
        <v>215</v>
      </c>
      <c r="E105" s="54" t="s">
        <v>81</v>
      </c>
      <c r="F105" s="67">
        <v>11</v>
      </c>
      <c r="N105" s="74">
        <v>11</v>
      </c>
      <c r="O105" s="78">
        <f t="shared" si="1"/>
        <v>0</v>
      </c>
    </row>
    <row r="106" spans="1:15" ht="46.8" x14ac:dyDescent="0.3">
      <c r="A106" s="66" t="s">
        <v>247</v>
      </c>
      <c r="B106" s="54" t="s">
        <v>65</v>
      </c>
      <c r="C106" s="54" t="s">
        <v>129</v>
      </c>
      <c r="D106" s="54" t="s">
        <v>238</v>
      </c>
      <c r="E106" s="54"/>
      <c r="F106" s="67">
        <v>1448.61</v>
      </c>
      <c r="N106" s="74">
        <v>1448.61</v>
      </c>
      <c r="O106" s="78">
        <f t="shared" si="1"/>
        <v>0</v>
      </c>
    </row>
    <row r="107" spans="1:15" ht="78" x14ac:dyDescent="0.3">
      <c r="A107" s="66" t="s">
        <v>275</v>
      </c>
      <c r="B107" s="54" t="s">
        <v>65</v>
      </c>
      <c r="C107" s="54" t="s">
        <v>129</v>
      </c>
      <c r="D107" s="54" t="s">
        <v>276</v>
      </c>
      <c r="E107" s="54"/>
      <c r="F107" s="67">
        <v>1448.61</v>
      </c>
      <c r="N107" s="74">
        <v>1448.61</v>
      </c>
      <c r="O107" s="78">
        <f t="shared" si="1"/>
        <v>0</v>
      </c>
    </row>
    <row r="108" spans="1:15" ht="62.4" x14ac:dyDescent="0.3">
      <c r="A108" s="66" t="s">
        <v>277</v>
      </c>
      <c r="B108" s="54" t="s">
        <v>65</v>
      </c>
      <c r="C108" s="54" t="s">
        <v>129</v>
      </c>
      <c r="D108" s="54" t="s">
        <v>278</v>
      </c>
      <c r="E108" s="54"/>
      <c r="F108" s="67">
        <v>1448.61</v>
      </c>
      <c r="N108" s="74">
        <v>1448.61</v>
      </c>
      <c r="O108" s="78">
        <f t="shared" si="1"/>
        <v>0</v>
      </c>
    </row>
    <row r="109" spans="1:15" ht="46.8" x14ac:dyDescent="0.3">
      <c r="A109" s="66" t="s">
        <v>78</v>
      </c>
      <c r="B109" s="54" t="s">
        <v>65</v>
      </c>
      <c r="C109" s="54" t="s">
        <v>129</v>
      </c>
      <c r="D109" s="54" t="s">
        <v>278</v>
      </c>
      <c r="E109" s="54" t="s">
        <v>79</v>
      </c>
      <c r="F109" s="67">
        <v>1448.61</v>
      </c>
      <c r="N109" s="74">
        <v>1448.61</v>
      </c>
      <c r="O109" s="78">
        <f t="shared" si="1"/>
        <v>0</v>
      </c>
    </row>
    <row r="110" spans="1:15" ht="46.8" x14ac:dyDescent="0.3">
      <c r="A110" s="66" t="s">
        <v>80</v>
      </c>
      <c r="B110" s="54" t="s">
        <v>65</v>
      </c>
      <c r="C110" s="54" t="s">
        <v>129</v>
      </c>
      <c r="D110" s="54" t="s">
        <v>278</v>
      </c>
      <c r="E110" s="54" t="s">
        <v>81</v>
      </c>
      <c r="F110" s="67">
        <v>1448.61</v>
      </c>
      <c r="N110" s="74">
        <v>1448.61</v>
      </c>
      <c r="O110" s="78">
        <f t="shared" si="1"/>
        <v>0</v>
      </c>
    </row>
    <row r="111" spans="1:15" ht="93.6" x14ac:dyDescent="0.3">
      <c r="A111" s="66" t="s">
        <v>279</v>
      </c>
      <c r="B111" s="54" t="s">
        <v>65</v>
      </c>
      <c r="C111" s="54" t="s">
        <v>129</v>
      </c>
      <c r="D111" s="54" t="s">
        <v>280</v>
      </c>
      <c r="E111" s="54"/>
      <c r="F111" s="67">
        <v>1149.23</v>
      </c>
      <c r="N111" s="74">
        <v>1149.23</v>
      </c>
      <c r="O111" s="78">
        <f t="shared" si="1"/>
        <v>0</v>
      </c>
    </row>
    <row r="112" spans="1:15" ht="62.4" x14ac:dyDescent="0.3">
      <c r="A112" s="66" t="s">
        <v>281</v>
      </c>
      <c r="B112" s="54" t="s">
        <v>65</v>
      </c>
      <c r="C112" s="54" t="s">
        <v>129</v>
      </c>
      <c r="D112" s="54" t="s">
        <v>282</v>
      </c>
      <c r="E112" s="54"/>
      <c r="F112" s="67">
        <v>1149.23</v>
      </c>
      <c r="N112" s="74">
        <v>1149.23</v>
      </c>
      <c r="O112" s="78">
        <f t="shared" si="1"/>
        <v>0</v>
      </c>
    </row>
    <row r="113" spans="1:15" ht="62.4" x14ac:dyDescent="0.3">
      <c r="A113" s="66" t="s">
        <v>283</v>
      </c>
      <c r="B113" s="54" t="s">
        <v>65</v>
      </c>
      <c r="C113" s="54" t="s">
        <v>129</v>
      </c>
      <c r="D113" s="54" t="s">
        <v>284</v>
      </c>
      <c r="E113" s="54"/>
      <c r="F113" s="67">
        <v>1149.23</v>
      </c>
      <c r="N113" s="74">
        <v>1149.23</v>
      </c>
      <c r="O113" s="78">
        <f t="shared" si="1"/>
        <v>0</v>
      </c>
    </row>
    <row r="114" spans="1:15" ht="46.8" x14ac:dyDescent="0.3">
      <c r="A114" s="66" t="s">
        <v>78</v>
      </c>
      <c r="B114" s="54" t="s">
        <v>65</v>
      </c>
      <c r="C114" s="54" t="s">
        <v>129</v>
      </c>
      <c r="D114" s="54" t="s">
        <v>284</v>
      </c>
      <c r="E114" s="54" t="s">
        <v>79</v>
      </c>
      <c r="F114" s="67">
        <v>1149.23</v>
      </c>
      <c r="N114" s="74">
        <v>1149.23</v>
      </c>
      <c r="O114" s="78">
        <f t="shared" si="1"/>
        <v>0</v>
      </c>
    </row>
    <row r="115" spans="1:15" ht="46.8" x14ac:dyDescent="0.3">
      <c r="A115" s="66" t="s">
        <v>80</v>
      </c>
      <c r="B115" s="54" t="s">
        <v>65</v>
      </c>
      <c r="C115" s="54" t="s">
        <v>129</v>
      </c>
      <c r="D115" s="54" t="s">
        <v>284</v>
      </c>
      <c r="E115" s="54" t="s">
        <v>81</v>
      </c>
      <c r="F115" s="67">
        <v>1149.23</v>
      </c>
      <c r="N115" s="74">
        <v>1149.23</v>
      </c>
      <c r="O115" s="78">
        <f t="shared" si="1"/>
        <v>0</v>
      </c>
    </row>
    <row r="116" spans="1:15" ht="31.2" x14ac:dyDescent="0.3">
      <c r="A116" s="66" t="s">
        <v>32</v>
      </c>
      <c r="B116" s="54" t="s">
        <v>65</v>
      </c>
      <c r="C116" s="54" t="s">
        <v>136</v>
      </c>
      <c r="D116" s="54"/>
      <c r="E116" s="54"/>
      <c r="F116" s="67">
        <v>4028.12</v>
      </c>
      <c r="N116" s="76">
        <f>SUM(N117+N126+N141+N189)</f>
        <v>4028.12</v>
      </c>
      <c r="O116" s="78">
        <f t="shared" si="1"/>
        <v>0</v>
      </c>
    </row>
    <row r="117" spans="1:15" x14ac:dyDescent="0.3">
      <c r="A117" s="66" t="s">
        <v>47</v>
      </c>
      <c r="B117" s="54" t="s">
        <v>65</v>
      </c>
      <c r="C117" s="54" t="s">
        <v>137</v>
      </c>
      <c r="D117" s="54"/>
      <c r="E117" s="54"/>
      <c r="F117" s="67">
        <v>796.31</v>
      </c>
      <c r="N117" s="74">
        <f>SUM(N118)</f>
        <v>796.31</v>
      </c>
      <c r="O117" s="78">
        <f t="shared" si="1"/>
        <v>0</v>
      </c>
    </row>
    <row r="118" spans="1:15" ht="62.4" x14ac:dyDescent="0.3">
      <c r="A118" s="66" t="s">
        <v>108</v>
      </c>
      <c r="B118" s="54" t="s">
        <v>65</v>
      </c>
      <c r="C118" s="54" t="s">
        <v>137</v>
      </c>
      <c r="D118" s="54" t="s">
        <v>109</v>
      </c>
      <c r="E118" s="54"/>
      <c r="F118" s="67">
        <v>796.31</v>
      </c>
      <c r="N118" s="74">
        <f>SUM(N119)</f>
        <v>796.31</v>
      </c>
      <c r="O118" s="78">
        <f t="shared" si="1"/>
        <v>0</v>
      </c>
    </row>
    <row r="119" spans="1:15" ht="62.4" x14ac:dyDescent="0.3">
      <c r="A119" s="66" t="s">
        <v>138</v>
      </c>
      <c r="B119" s="54" t="s">
        <v>65</v>
      </c>
      <c r="C119" s="54" t="s">
        <v>137</v>
      </c>
      <c r="D119" s="54" t="s">
        <v>139</v>
      </c>
      <c r="E119" s="54"/>
      <c r="F119" s="67">
        <v>796.31</v>
      </c>
      <c r="N119" s="74">
        <f>SUM(N120+N123)</f>
        <v>796.31</v>
      </c>
      <c r="O119" s="78">
        <f t="shared" si="1"/>
        <v>0</v>
      </c>
    </row>
    <row r="120" spans="1:15" ht="78" x14ac:dyDescent="0.3">
      <c r="A120" s="66" t="s">
        <v>230</v>
      </c>
      <c r="B120" s="54" t="s">
        <v>65</v>
      </c>
      <c r="C120" s="54" t="s">
        <v>137</v>
      </c>
      <c r="D120" s="54" t="s">
        <v>216</v>
      </c>
      <c r="E120" s="54"/>
      <c r="F120" s="67">
        <v>188.29</v>
      </c>
      <c r="N120" s="74">
        <v>188.29</v>
      </c>
      <c r="O120" s="78">
        <f t="shared" si="1"/>
        <v>0</v>
      </c>
    </row>
    <row r="121" spans="1:15" ht="46.8" x14ac:dyDescent="0.3">
      <c r="A121" s="66" t="s">
        <v>78</v>
      </c>
      <c r="B121" s="54" t="s">
        <v>65</v>
      </c>
      <c r="C121" s="54" t="s">
        <v>137</v>
      </c>
      <c r="D121" s="54" t="s">
        <v>217</v>
      </c>
      <c r="E121" s="54" t="s">
        <v>79</v>
      </c>
      <c r="F121" s="67">
        <v>188.29</v>
      </c>
      <c r="N121" s="74">
        <v>188.29</v>
      </c>
      <c r="O121" s="78">
        <f t="shared" si="1"/>
        <v>0</v>
      </c>
    </row>
    <row r="122" spans="1:15" ht="46.8" x14ac:dyDescent="0.3">
      <c r="A122" s="66" t="s">
        <v>80</v>
      </c>
      <c r="B122" s="54" t="s">
        <v>65</v>
      </c>
      <c r="C122" s="54" t="s">
        <v>137</v>
      </c>
      <c r="D122" s="54" t="s">
        <v>217</v>
      </c>
      <c r="E122" s="54" t="s">
        <v>81</v>
      </c>
      <c r="F122" s="67">
        <v>188.29</v>
      </c>
      <c r="N122" s="74">
        <v>188.29</v>
      </c>
      <c r="O122" s="78">
        <f t="shared" si="1"/>
        <v>0</v>
      </c>
    </row>
    <row r="123" spans="1:15" ht="62.4" x14ac:dyDescent="0.3">
      <c r="A123" s="66" t="s">
        <v>285</v>
      </c>
      <c r="B123" s="54" t="s">
        <v>65</v>
      </c>
      <c r="C123" s="54" t="s">
        <v>137</v>
      </c>
      <c r="D123" s="54" t="s">
        <v>140</v>
      </c>
      <c r="E123" s="54"/>
      <c r="F123" s="67">
        <v>608.02</v>
      </c>
      <c r="N123" s="74">
        <v>608.02</v>
      </c>
      <c r="O123" s="78">
        <f t="shared" si="1"/>
        <v>0</v>
      </c>
    </row>
    <row r="124" spans="1:15" x14ac:dyDescent="0.3">
      <c r="A124" s="66" t="s">
        <v>104</v>
      </c>
      <c r="B124" s="54" t="s">
        <v>65</v>
      </c>
      <c r="C124" s="54" t="s">
        <v>137</v>
      </c>
      <c r="D124" s="54" t="s">
        <v>141</v>
      </c>
      <c r="E124" s="54" t="s">
        <v>105</v>
      </c>
      <c r="F124" s="67">
        <v>608.02</v>
      </c>
      <c r="N124" s="74">
        <v>608.02</v>
      </c>
      <c r="O124" s="78">
        <f t="shared" si="1"/>
        <v>0</v>
      </c>
    </row>
    <row r="125" spans="1:15" ht="78" x14ac:dyDescent="0.3">
      <c r="A125" s="66" t="s">
        <v>142</v>
      </c>
      <c r="B125" s="54" t="s">
        <v>65</v>
      </c>
      <c r="C125" s="54" t="s">
        <v>137</v>
      </c>
      <c r="D125" s="54" t="s">
        <v>141</v>
      </c>
      <c r="E125" s="54" t="s">
        <v>143</v>
      </c>
      <c r="F125" s="67">
        <v>608.02</v>
      </c>
      <c r="N125" s="74">
        <v>608.02</v>
      </c>
      <c r="O125" s="78">
        <f t="shared" si="1"/>
        <v>0</v>
      </c>
    </row>
    <row r="126" spans="1:15" x14ac:dyDescent="0.3">
      <c r="A126" s="66" t="s">
        <v>43</v>
      </c>
      <c r="B126" s="54" t="s">
        <v>65</v>
      </c>
      <c r="C126" s="54" t="s">
        <v>144</v>
      </c>
      <c r="D126" s="54"/>
      <c r="E126" s="54"/>
      <c r="F126" s="67">
        <v>629.45000000000005</v>
      </c>
      <c r="N126" s="74">
        <f>SUM(N127+N136)</f>
        <v>629.45000000000005</v>
      </c>
      <c r="O126" s="78">
        <f t="shared" si="1"/>
        <v>0</v>
      </c>
    </row>
    <row r="127" spans="1:15" ht="109.2" x14ac:dyDescent="0.3">
      <c r="A127" s="66" t="s">
        <v>145</v>
      </c>
      <c r="B127" s="54" t="s">
        <v>65</v>
      </c>
      <c r="C127" s="54" t="s">
        <v>144</v>
      </c>
      <c r="D127" s="54" t="s">
        <v>146</v>
      </c>
      <c r="E127" s="54"/>
      <c r="F127" s="67">
        <v>258</v>
      </c>
      <c r="N127" s="74">
        <f>SUM(N128+N132)</f>
        <v>258</v>
      </c>
      <c r="O127" s="78">
        <f t="shared" si="1"/>
        <v>0</v>
      </c>
    </row>
    <row r="128" spans="1:15" ht="62.4" x14ac:dyDescent="0.3">
      <c r="A128" s="66" t="s">
        <v>158</v>
      </c>
      <c r="B128" s="54" t="s">
        <v>65</v>
      </c>
      <c r="C128" s="54" t="s">
        <v>144</v>
      </c>
      <c r="D128" s="54" t="s">
        <v>159</v>
      </c>
      <c r="E128" s="54"/>
      <c r="F128" s="67">
        <v>163</v>
      </c>
      <c r="N128" s="74">
        <v>163</v>
      </c>
      <c r="O128" s="78">
        <f t="shared" si="1"/>
        <v>0</v>
      </c>
    </row>
    <row r="129" spans="1:15" ht="46.8" x14ac:dyDescent="0.3">
      <c r="A129" s="66" t="s">
        <v>231</v>
      </c>
      <c r="B129" s="54" t="s">
        <v>65</v>
      </c>
      <c r="C129" s="54" t="s">
        <v>144</v>
      </c>
      <c r="D129" s="54" t="s">
        <v>218</v>
      </c>
      <c r="E129" s="54"/>
      <c r="F129" s="67">
        <v>163</v>
      </c>
      <c r="N129" s="74">
        <v>163</v>
      </c>
      <c r="O129" s="78">
        <f t="shared" si="1"/>
        <v>0</v>
      </c>
    </row>
    <row r="130" spans="1:15" ht="46.8" x14ac:dyDescent="0.3">
      <c r="A130" s="66" t="s">
        <v>78</v>
      </c>
      <c r="B130" s="54" t="s">
        <v>65</v>
      </c>
      <c r="C130" s="54" t="s">
        <v>144</v>
      </c>
      <c r="D130" s="54" t="s">
        <v>219</v>
      </c>
      <c r="E130" s="54" t="s">
        <v>79</v>
      </c>
      <c r="F130" s="67">
        <v>163</v>
      </c>
      <c r="N130" s="74">
        <v>163</v>
      </c>
      <c r="O130" s="78">
        <f t="shared" si="1"/>
        <v>0</v>
      </c>
    </row>
    <row r="131" spans="1:15" ht="46.8" x14ac:dyDescent="0.3">
      <c r="A131" s="66" t="s">
        <v>80</v>
      </c>
      <c r="B131" s="54" t="s">
        <v>65</v>
      </c>
      <c r="C131" s="54" t="s">
        <v>144</v>
      </c>
      <c r="D131" s="54" t="s">
        <v>219</v>
      </c>
      <c r="E131" s="54" t="s">
        <v>81</v>
      </c>
      <c r="F131" s="67">
        <v>163</v>
      </c>
      <c r="N131" s="74">
        <v>163</v>
      </c>
      <c r="O131" s="78">
        <f t="shared" si="1"/>
        <v>0</v>
      </c>
    </row>
    <row r="132" spans="1:15" ht="46.8" x14ac:dyDescent="0.3">
      <c r="A132" s="66" t="s">
        <v>147</v>
      </c>
      <c r="B132" s="54" t="s">
        <v>65</v>
      </c>
      <c r="C132" s="54" t="s">
        <v>144</v>
      </c>
      <c r="D132" s="54" t="s">
        <v>148</v>
      </c>
      <c r="E132" s="54"/>
      <c r="F132" s="67">
        <v>95</v>
      </c>
      <c r="N132" s="74">
        <v>95</v>
      </c>
      <c r="O132" s="78">
        <f t="shared" si="1"/>
        <v>0</v>
      </c>
    </row>
    <row r="133" spans="1:15" ht="124.8" x14ac:dyDescent="0.3">
      <c r="A133" s="66" t="s">
        <v>149</v>
      </c>
      <c r="B133" s="54" t="s">
        <v>65</v>
      </c>
      <c r="C133" s="54" t="s">
        <v>144</v>
      </c>
      <c r="D133" s="54" t="s">
        <v>150</v>
      </c>
      <c r="E133" s="54"/>
      <c r="F133" s="67">
        <v>95</v>
      </c>
      <c r="N133" s="74">
        <v>95</v>
      </c>
      <c r="O133" s="78">
        <f t="shared" si="1"/>
        <v>0</v>
      </c>
    </row>
    <row r="134" spans="1:15" ht="46.8" x14ac:dyDescent="0.3">
      <c r="A134" s="66" t="s">
        <v>78</v>
      </c>
      <c r="B134" s="54" t="s">
        <v>65</v>
      </c>
      <c r="C134" s="54" t="s">
        <v>144</v>
      </c>
      <c r="D134" s="54" t="s">
        <v>220</v>
      </c>
      <c r="E134" s="54" t="s">
        <v>79</v>
      </c>
      <c r="F134" s="67">
        <v>95</v>
      </c>
      <c r="N134" s="74">
        <v>95</v>
      </c>
      <c r="O134" s="78">
        <f t="shared" si="1"/>
        <v>0</v>
      </c>
    </row>
    <row r="135" spans="1:15" ht="46.8" x14ac:dyDescent="0.3">
      <c r="A135" s="66" t="s">
        <v>80</v>
      </c>
      <c r="B135" s="54" t="s">
        <v>65</v>
      </c>
      <c r="C135" s="54" t="s">
        <v>144</v>
      </c>
      <c r="D135" s="54" t="s">
        <v>220</v>
      </c>
      <c r="E135" s="54" t="s">
        <v>81</v>
      </c>
      <c r="F135" s="67">
        <v>95</v>
      </c>
      <c r="N135" s="74">
        <v>95</v>
      </c>
      <c r="O135" s="78">
        <f t="shared" si="1"/>
        <v>0</v>
      </c>
    </row>
    <row r="136" spans="1:15" ht="62.4" x14ac:dyDescent="0.3">
      <c r="A136" s="66" t="s">
        <v>151</v>
      </c>
      <c r="B136" s="54" t="s">
        <v>65</v>
      </c>
      <c r="C136" s="54" t="s">
        <v>144</v>
      </c>
      <c r="D136" s="54" t="s">
        <v>152</v>
      </c>
      <c r="E136" s="54"/>
      <c r="F136" s="67">
        <v>371.45</v>
      </c>
      <c r="N136" s="74">
        <v>371.45</v>
      </c>
      <c r="O136" s="78">
        <f t="shared" si="1"/>
        <v>0</v>
      </c>
    </row>
    <row r="137" spans="1:15" ht="31.2" x14ac:dyDescent="0.3">
      <c r="A137" s="66" t="s">
        <v>153</v>
      </c>
      <c r="B137" s="54" t="s">
        <v>65</v>
      </c>
      <c r="C137" s="54" t="s">
        <v>144</v>
      </c>
      <c r="D137" s="54" t="s">
        <v>154</v>
      </c>
      <c r="E137" s="54"/>
      <c r="F137" s="67">
        <v>371.45</v>
      </c>
      <c r="N137" s="74">
        <v>371.45</v>
      </c>
      <c r="O137" s="78">
        <f t="shared" si="1"/>
        <v>0</v>
      </c>
    </row>
    <row r="138" spans="1:15" ht="46.8" x14ac:dyDescent="0.3">
      <c r="A138" s="66" t="s">
        <v>155</v>
      </c>
      <c r="B138" s="54" t="s">
        <v>65</v>
      </c>
      <c r="C138" s="54" t="s">
        <v>144</v>
      </c>
      <c r="D138" s="54" t="s">
        <v>156</v>
      </c>
      <c r="E138" s="54"/>
      <c r="F138" s="67">
        <v>371.45</v>
      </c>
      <c r="N138" s="74">
        <v>371.45</v>
      </c>
      <c r="O138" s="78">
        <f t="shared" si="1"/>
        <v>0</v>
      </c>
    </row>
    <row r="139" spans="1:15" x14ac:dyDescent="0.3">
      <c r="A139" s="66" t="s">
        <v>104</v>
      </c>
      <c r="B139" s="54" t="s">
        <v>65</v>
      </c>
      <c r="C139" s="54" t="s">
        <v>144</v>
      </c>
      <c r="D139" s="54" t="s">
        <v>156</v>
      </c>
      <c r="E139" s="54" t="s">
        <v>105</v>
      </c>
      <c r="F139" s="67">
        <v>371.45</v>
      </c>
      <c r="N139" s="74">
        <v>371.45</v>
      </c>
      <c r="O139" s="78">
        <f t="shared" si="1"/>
        <v>0</v>
      </c>
    </row>
    <row r="140" spans="1:15" ht="78" x14ac:dyDescent="0.3">
      <c r="A140" s="66" t="s">
        <v>142</v>
      </c>
      <c r="B140" s="54" t="s">
        <v>65</v>
      </c>
      <c r="C140" s="54" t="s">
        <v>144</v>
      </c>
      <c r="D140" s="54" t="s">
        <v>156</v>
      </c>
      <c r="E140" s="54" t="s">
        <v>143</v>
      </c>
      <c r="F140" s="67">
        <v>371.45</v>
      </c>
      <c r="N140" s="74">
        <v>371.45</v>
      </c>
      <c r="O140" s="78">
        <f t="shared" si="1"/>
        <v>0</v>
      </c>
    </row>
    <row r="141" spans="1:15" x14ac:dyDescent="0.3">
      <c r="A141" s="66" t="s">
        <v>3</v>
      </c>
      <c r="B141" s="54" t="s">
        <v>65</v>
      </c>
      <c r="C141" s="54" t="s">
        <v>157</v>
      </c>
      <c r="D141" s="54"/>
      <c r="E141" s="54"/>
      <c r="F141" s="67">
        <v>2585.69</v>
      </c>
      <c r="N141" s="74">
        <f>SUM(N142+N147+N156+N176)</f>
        <v>2585.69</v>
      </c>
      <c r="O141" s="78">
        <f t="shared" si="1"/>
        <v>0</v>
      </c>
    </row>
    <row r="142" spans="1:15" ht="109.2" x14ac:dyDescent="0.3">
      <c r="A142" s="66" t="s">
        <v>145</v>
      </c>
      <c r="B142" s="54" t="s">
        <v>65</v>
      </c>
      <c r="C142" s="54" t="s">
        <v>157</v>
      </c>
      <c r="D142" s="54" t="s">
        <v>146</v>
      </c>
      <c r="E142" s="54"/>
      <c r="F142" s="67">
        <v>715.01</v>
      </c>
      <c r="N142" s="74">
        <v>715.01</v>
      </c>
      <c r="O142" s="78">
        <f t="shared" si="1"/>
        <v>0</v>
      </c>
    </row>
    <row r="143" spans="1:15" ht="62.4" x14ac:dyDescent="0.3">
      <c r="A143" s="66" t="s">
        <v>158</v>
      </c>
      <c r="B143" s="54" t="s">
        <v>65</v>
      </c>
      <c r="C143" s="54" t="s">
        <v>157</v>
      </c>
      <c r="D143" s="54" t="s">
        <v>159</v>
      </c>
      <c r="E143" s="54"/>
      <c r="F143" s="67">
        <v>715.01</v>
      </c>
      <c r="N143" s="74">
        <v>715.01</v>
      </c>
      <c r="O143" s="78">
        <f t="shared" ref="O143:O206" si="2">SUM(F143-N143)</f>
        <v>0</v>
      </c>
    </row>
    <row r="144" spans="1:15" ht="78" x14ac:dyDescent="0.3">
      <c r="A144" s="66" t="s">
        <v>160</v>
      </c>
      <c r="B144" s="54" t="s">
        <v>65</v>
      </c>
      <c r="C144" s="54" t="s">
        <v>157</v>
      </c>
      <c r="D144" s="54" t="s">
        <v>161</v>
      </c>
      <c r="E144" s="54"/>
      <c r="F144" s="67">
        <v>715.01</v>
      </c>
      <c r="N144" s="74">
        <v>715.01</v>
      </c>
      <c r="O144" s="78">
        <f t="shared" si="2"/>
        <v>0</v>
      </c>
    </row>
    <row r="145" spans="1:15" ht="46.8" x14ac:dyDescent="0.3">
      <c r="A145" s="66" t="s">
        <v>78</v>
      </c>
      <c r="B145" s="54" t="s">
        <v>65</v>
      </c>
      <c r="C145" s="54" t="s">
        <v>157</v>
      </c>
      <c r="D145" s="54" t="s">
        <v>162</v>
      </c>
      <c r="E145" s="54" t="s">
        <v>79</v>
      </c>
      <c r="F145" s="67">
        <v>715.01</v>
      </c>
      <c r="N145" s="74">
        <v>715.01</v>
      </c>
      <c r="O145" s="78">
        <f t="shared" si="2"/>
        <v>0</v>
      </c>
    </row>
    <row r="146" spans="1:15" ht="46.8" x14ac:dyDescent="0.3">
      <c r="A146" s="66" t="s">
        <v>80</v>
      </c>
      <c r="B146" s="54" t="s">
        <v>65</v>
      </c>
      <c r="C146" s="54" t="s">
        <v>157</v>
      </c>
      <c r="D146" s="54" t="s">
        <v>162</v>
      </c>
      <c r="E146" s="54" t="s">
        <v>81</v>
      </c>
      <c r="F146" s="67">
        <v>715.01</v>
      </c>
      <c r="N146" s="74">
        <v>715.01</v>
      </c>
      <c r="O146" s="78">
        <f t="shared" si="2"/>
        <v>0</v>
      </c>
    </row>
    <row r="147" spans="1:15" ht="46.8" x14ac:dyDescent="0.3">
      <c r="A147" s="66" t="s">
        <v>123</v>
      </c>
      <c r="B147" s="54" t="s">
        <v>65</v>
      </c>
      <c r="C147" s="54" t="s">
        <v>157</v>
      </c>
      <c r="D147" s="54" t="s">
        <v>124</v>
      </c>
      <c r="E147" s="54"/>
      <c r="F147" s="67">
        <v>175.43</v>
      </c>
      <c r="N147" s="74">
        <f>SUM(N148+N152)</f>
        <v>175.43</v>
      </c>
      <c r="O147" s="78">
        <f t="shared" si="2"/>
        <v>0</v>
      </c>
    </row>
    <row r="148" spans="1:15" ht="46.8" x14ac:dyDescent="0.3">
      <c r="A148" s="66" t="s">
        <v>286</v>
      </c>
      <c r="B148" s="54" t="s">
        <v>65</v>
      </c>
      <c r="C148" s="54" t="s">
        <v>157</v>
      </c>
      <c r="D148" s="54" t="s">
        <v>287</v>
      </c>
      <c r="E148" s="54"/>
      <c r="F148" s="67">
        <v>35.43</v>
      </c>
      <c r="N148" s="74">
        <v>35.43</v>
      </c>
      <c r="O148" s="78">
        <f t="shared" si="2"/>
        <v>0</v>
      </c>
    </row>
    <row r="149" spans="1:15" ht="62.4" x14ac:dyDescent="0.3">
      <c r="A149" s="66" t="s">
        <v>288</v>
      </c>
      <c r="B149" s="54" t="s">
        <v>65</v>
      </c>
      <c r="C149" s="54" t="s">
        <v>157</v>
      </c>
      <c r="D149" s="54" t="s">
        <v>289</v>
      </c>
      <c r="E149" s="54"/>
      <c r="F149" s="67">
        <v>35.43</v>
      </c>
      <c r="N149" s="74">
        <v>35.43</v>
      </c>
      <c r="O149" s="78">
        <f t="shared" si="2"/>
        <v>0</v>
      </c>
    </row>
    <row r="150" spans="1:15" ht="46.8" x14ac:dyDescent="0.3">
      <c r="A150" s="66" t="s">
        <v>78</v>
      </c>
      <c r="B150" s="54" t="s">
        <v>65</v>
      </c>
      <c r="C150" s="54" t="s">
        <v>157</v>
      </c>
      <c r="D150" s="54" t="s">
        <v>289</v>
      </c>
      <c r="E150" s="54" t="s">
        <v>79</v>
      </c>
      <c r="F150" s="67">
        <v>35.43</v>
      </c>
      <c r="N150" s="74">
        <v>35.43</v>
      </c>
      <c r="O150" s="78">
        <f t="shared" si="2"/>
        <v>0</v>
      </c>
    </row>
    <row r="151" spans="1:15" ht="46.8" x14ac:dyDescent="0.3">
      <c r="A151" s="66" t="s">
        <v>80</v>
      </c>
      <c r="B151" s="54" t="s">
        <v>65</v>
      </c>
      <c r="C151" s="54" t="s">
        <v>157</v>
      </c>
      <c r="D151" s="54" t="s">
        <v>289</v>
      </c>
      <c r="E151" s="54" t="s">
        <v>81</v>
      </c>
      <c r="F151" s="67">
        <v>35.43</v>
      </c>
      <c r="N151" s="74">
        <v>35.43</v>
      </c>
      <c r="O151" s="78">
        <f t="shared" si="2"/>
        <v>0</v>
      </c>
    </row>
    <row r="152" spans="1:15" ht="46.8" x14ac:dyDescent="0.3">
      <c r="A152" s="66" t="s">
        <v>243</v>
      </c>
      <c r="B152" s="54" t="s">
        <v>65</v>
      </c>
      <c r="C152" s="54" t="s">
        <v>157</v>
      </c>
      <c r="D152" s="54" t="s">
        <v>234</v>
      </c>
      <c r="E152" s="54"/>
      <c r="F152" s="67">
        <v>140</v>
      </c>
      <c r="N152" s="74">
        <v>140</v>
      </c>
      <c r="O152" s="78">
        <f t="shared" si="2"/>
        <v>0</v>
      </c>
    </row>
    <row r="153" spans="1:15" ht="46.8" x14ac:dyDescent="0.3">
      <c r="A153" s="66" t="s">
        <v>244</v>
      </c>
      <c r="B153" s="54" t="s">
        <v>65</v>
      </c>
      <c r="C153" s="54" t="s">
        <v>157</v>
      </c>
      <c r="D153" s="54" t="s">
        <v>235</v>
      </c>
      <c r="E153" s="54"/>
      <c r="F153" s="67">
        <v>140</v>
      </c>
      <c r="N153" s="74">
        <v>140</v>
      </c>
      <c r="O153" s="78">
        <f t="shared" si="2"/>
        <v>0</v>
      </c>
    </row>
    <row r="154" spans="1:15" ht="46.8" x14ac:dyDescent="0.3">
      <c r="A154" s="66" t="s">
        <v>78</v>
      </c>
      <c r="B154" s="54" t="s">
        <v>65</v>
      </c>
      <c r="C154" s="54" t="s">
        <v>157</v>
      </c>
      <c r="D154" s="54" t="s">
        <v>235</v>
      </c>
      <c r="E154" s="54" t="s">
        <v>79</v>
      </c>
      <c r="F154" s="67">
        <v>140</v>
      </c>
      <c r="N154" s="74">
        <v>140</v>
      </c>
      <c r="O154" s="78">
        <f t="shared" si="2"/>
        <v>0</v>
      </c>
    </row>
    <row r="155" spans="1:15" ht="46.8" x14ac:dyDescent="0.3">
      <c r="A155" s="66" t="s">
        <v>80</v>
      </c>
      <c r="B155" s="54" t="s">
        <v>65</v>
      </c>
      <c r="C155" s="54" t="s">
        <v>157</v>
      </c>
      <c r="D155" s="54" t="s">
        <v>235</v>
      </c>
      <c r="E155" s="54" t="s">
        <v>81</v>
      </c>
      <c r="F155" s="67">
        <v>140</v>
      </c>
      <c r="N155" s="74">
        <v>140</v>
      </c>
      <c r="O155" s="78">
        <f t="shared" si="2"/>
        <v>0</v>
      </c>
    </row>
    <row r="156" spans="1:15" ht="62.4" x14ac:dyDescent="0.3">
      <c r="A156" s="66" t="s">
        <v>163</v>
      </c>
      <c r="B156" s="54" t="s">
        <v>65</v>
      </c>
      <c r="C156" s="54" t="s">
        <v>157</v>
      </c>
      <c r="D156" s="54" t="s">
        <v>164</v>
      </c>
      <c r="E156" s="54"/>
      <c r="F156" s="67">
        <v>498.12</v>
      </c>
      <c r="N156" s="74">
        <f>SUM(N157+N161+N165+N169)</f>
        <v>498.12</v>
      </c>
      <c r="O156" s="78">
        <f t="shared" si="2"/>
        <v>0</v>
      </c>
    </row>
    <row r="157" spans="1:15" ht="62.4" x14ac:dyDescent="0.3">
      <c r="A157" s="66" t="s">
        <v>165</v>
      </c>
      <c r="B157" s="54" t="s">
        <v>65</v>
      </c>
      <c r="C157" s="54" t="s">
        <v>157</v>
      </c>
      <c r="D157" s="54" t="s">
        <v>166</v>
      </c>
      <c r="E157" s="54"/>
      <c r="F157" s="67">
        <v>231.87</v>
      </c>
      <c r="N157" s="74">
        <v>231.87</v>
      </c>
      <c r="O157" s="78">
        <f t="shared" si="2"/>
        <v>0</v>
      </c>
    </row>
    <row r="158" spans="1:15" ht="202.8" x14ac:dyDescent="0.3">
      <c r="A158" s="68" t="s">
        <v>167</v>
      </c>
      <c r="B158" s="54" t="s">
        <v>65</v>
      </c>
      <c r="C158" s="54" t="s">
        <v>157</v>
      </c>
      <c r="D158" s="54" t="s">
        <v>168</v>
      </c>
      <c r="E158" s="54"/>
      <c r="F158" s="67">
        <v>231.87</v>
      </c>
      <c r="N158" s="74">
        <v>231.87</v>
      </c>
      <c r="O158" s="78">
        <f t="shared" si="2"/>
        <v>0</v>
      </c>
    </row>
    <row r="159" spans="1:15" x14ac:dyDescent="0.3">
      <c r="A159" s="66" t="s">
        <v>88</v>
      </c>
      <c r="B159" s="54" t="s">
        <v>65</v>
      </c>
      <c r="C159" s="54" t="s">
        <v>157</v>
      </c>
      <c r="D159" s="54" t="s">
        <v>168</v>
      </c>
      <c r="E159" s="54" t="s">
        <v>89</v>
      </c>
      <c r="F159" s="67">
        <v>231.87</v>
      </c>
      <c r="N159" s="74">
        <v>231.87</v>
      </c>
      <c r="O159" s="78">
        <f t="shared" si="2"/>
        <v>0</v>
      </c>
    </row>
    <row r="160" spans="1:15" x14ac:dyDescent="0.3">
      <c r="A160" s="66" t="s">
        <v>90</v>
      </c>
      <c r="B160" s="54" t="s">
        <v>65</v>
      </c>
      <c r="C160" s="54" t="s">
        <v>157</v>
      </c>
      <c r="D160" s="54" t="s">
        <v>168</v>
      </c>
      <c r="E160" s="54" t="s">
        <v>91</v>
      </c>
      <c r="F160" s="67">
        <v>231.87</v>
      </c>
      <c r="N160" s="74">
        <v>231.87</v>
      </c>
      <c r="O160" s="78">
        <f t="shared" si="2"/>
        <v>0</v>
      </c>
    </row>
    <row r="161" spans="1:15" ht="62.4" x14ac:dyDescent="0.3">
      <c r="A161" s="66" t="s">
        <v>245</v>
      </c>
      <c r="B161" s="54" t="s">
        <v>65</v>
      </c>
      <c r="C161" s="54" t="s">
        <v>157</v>
      </c>
      <c r="D161" s="54" t="s">
        <v>236</v>
      </c>
      <c r="E161" s="54"/>
      <c r="F161" s="67">
        <v>39.89</v>
      </c>
      <c r="N161" s="74">
        <v>39.89</v>
      </c>
      <c r="O161" s="78">
        <f t="shared" si="2"/>
        <v>0</v>
      </c>
    </row>
    <row r="162" spans="1:15" ht="46.8" x14ac:dyDescent="0.3">
      <c r="A162" s="66" t="s">
        <v>246</v>
      </c>
      <c r="B162" s="54" t="s">
        <v>65</v>
      </c>
      <c r="C162" s="54" t="s">
        <v>157</v>
      </c>
      <c r="D162" s="54" t="s">
        <v>237</v>
      </c>
      <c r="E162" s="54"/>
      <c r="F162" s="67">
        <v>39.89</v>
      </c>
      <c r="N162" s="74">
        <v>39.89</v>
      </c>
      <c r="O162" s="78">
        <f t="shared" si="2"/>
        <v>0</v>
      </c>
    </row>
    <row r="163" spans="1:15" ht="46.8" x14ac:dyDescent="0.3">
      <c r="A163" s="66" t="s">
        <v>78</v>
      </c>
      <c r="B163" s="54" t="s">
        <v>65</v>
      </c>
      <c r="C163" s="54" t="s">
        <v>157</v>
      </c>
      <c r="D163" s="54" t="s">
        <v>237</v>
      </c>
      <c r="E163" s="54" t="s">
        <v>79</v>
      </c>
      <c r="F163" s="67">
        <v>39.89</v>
      </c>
      <c r="N163" s="74">
        <v>39.89</v>
      </c>
      <c r="O163" s="78">
        <f t="shared" si="2"/>
        <v>0</v>
      </c>
    </row>
    <row r="164" spans="1:15" ht="46.8" x14ac:dyDescent="0.3">
      <c r="A164" s="66" t="s">
        <v>80</v>
      </c>
      <c r="B164" s="54" t="s">
        <v>65</v>
      </c>
      <c r="C164" s="54" t="s">
        <v>157</v>
      </c>
      <c r="D164" s="54" t="s">
        <v>237</v>
      </c>
      <c r="E164" s="54" t="s">
        <v>81</v>
      </c>
      <c r="F164" s="67">
        <v>39.89</v>
      </c>
      <c r="N164" s="74">
        <v>39.89</v>
      </c>
      <c r="O164" s="78">
        <f t="shared" si="2"/>
        <v>0</v>
      </c>
    </row>
    <row r="165" spans="1:15" ht="46.8" x14ac:dyDescent="0.3">
      <c r="A165" s="66" t="s">
        <v>169</v>
      </c>
      <c r="B165" s="54" t="s">
        <v>65</v>
      </c>
      <c r="C165" s="54" t="s">
        <v>157</v>
      </c>
      <c r="D165" s="54" t="s">
        <v>170</v>
      </c>
      <c r="E165" s="54"/>
      <c r="F165" s="67">
        <v>138.88</v>
      </c>
      <c r="N165" s="74">
        <v>138.88</v>
      </c>
      <c r="O165" s="78">
        <f t="shared" si="2"/>
        <v>0</v>
      </c>
    </row>
    <row r="166" spans="1:15" ht="46.8" x14ac:dyDescent="0.3">
      <c r="A166" s="66" t="s">
        <v>171</v>
      </c>
      <c r="B166" s="54" t="s">
        <v>65</v>
      </c>
      <c r="C166" s="54" t="s">
        <v>157</v>
      </c>
      <c r="D166" s="54" t="s">
        <v>172</v>
      </c>
      <c r="E166" s="54"/>
      <c r="F166" s="67">
        <v>138.88</v>
      </c>
      <c r="N166" s="74">
        <v>138.88</v>
      </c>
      <c r="O166" s="78">
        <f t="shared" si="2"/>
        <v>0</v>
      </c>
    </row>
    <row r="167" spans="1:15" ht="46.8" x14ac:dyDescent="0.3">
      <c r="A167" s="66" t="s">
        <v>78</v>
      </c>
      <c r="B167" s="54" t="s">
        <v>65</v>
      </c>
      <c r="C167" s="54" t="s">
        <v>157</v>
      </c>
      <c r="D167" s="54" t="s">
        <v>172</v>
      </c>
      <c r="E167" s="54" t="s">
        <v>79</v>
      </c>
      <c r="F167" s="67">
        <v>138.88</v>
      </c>
      <c r="N167" s="74">
        <v>138.88</v>
      </c>
      <c r="O167" s="78">
        <f t="shared" si="2"/>
        <v>0</v>
      </c>
    </row>
    <row r="168" spans="1:15" ht="46.8" x14ac:dyDescent="0.3">
      <c r="A168" s="66" t="s">
        <v>80</v>
      </c>
      <c r="B168" s="54" t="s">
        <v>65</v>
      </c>
      <c r="C168" s="54" t="s">
        <v>157</v>
      </c>
      <c r="D168" s="54" t="s">
        <v>172</v>
      </c>
      <c r="E168" s="54" t="s">
        <v>81</v>
      </c>
      <c r="F168" s="67">
        <v>138.88</v>
      </c>
      <c r="N168" s="74">
        <v>138.88</v>
      </c>
      <c r="O168" s="78">
        <f t="shared" si="2"/>
        <v>0</v>
      </c>
    </row>
    <row r="169" spans="1:15" ht="78" x14ac:dyDescent="0.3">
      <c r="A169" s="66" t="s">
        <v>290</v>
      </c>
      <c r="B169" s="54" t="s">
        <v>65</v>
      </c>
      <c r="C169" s="54" t="s">
        <v>157</v>
      </c>
      <c r="D169" s="54" t="s">
        <v>291</v>
      </c>
      <c r="E169" s="54"/>
      <c r="F169" s="67">
        <v>87.48</v>
      </c>
      <c r="N169" s="74">
        <f>SUM(N170+N173)</f>
        <v>87.48</v>
      </c>
      <c r="O169" s="78">
        <f t="shared" si="2"/>
        <v>0</v>
      </c>
    </row>
    <row r="170" spans="1:15" ht="31.2" x14ac:dyDescent="0.3">
      <c r="A170" s="66" t="s">
        <v>292</v>
      </c>
      <c r="B170" s="54" t="s">
        <v>65</v>
      </c>
      <c r="C170" s="54" t="s">
        <v>157</v>
      </c>
      <c r="D170" s="54" t="s">
        <v>293</v>
      </c>
      <c r="E170" s="54"/>
      <c r="F170" s="67">
        <v>72.48</v>
      </c>
      <c r="N170" s="74">
        <v>72.48</v>
      </c>
      <c r="O170" s="78">
        <f t="shared" si="2"/>
        <v>0</v>
      </c>
    </row>
    <row r="171" spans="1:15" ht="46.8" x14ac:dyDescent="0.3">
      <c r="A171" s="66" t="s">
        <v>78</v>
      </c>
      <c r="B171" s="54" t="s">
        <v>65</v>
      </c>
      <c r="C171" s="54" t="s">
        <v>157</v>
      </c>
      <c r="D171" s="54" t="s">
        <v>293</v>
      </c>
      <c r="E171" s="54" t="s">
        <v>79</v>
      </c>
      <c r="F171" s="67">
        <v>72.48</v>
      </c>
      <c r="N171" s="74">
        <v>72.48</v>
      </c>
      <c r="O171" s="78">
        <f t="shared" si="2"/>
        <v>0</v>
      </c>
    </row>
    <row r="172" spans="1:15" ht="46.8" x14ac:dyDescent="0.3">
      <c r="A172" s="66" t="s">
        <v>80</v>
      </c>
      <c r="B172" s="54" t="s">
        <v>65</v>
      </c>
      <c r="C172" s="54" t="s">
        <v>157</v>
      </c>
      <c r="D172" s="54" t="s">
        <v>293</v>
      </c>
      <c r="E172" s="54" t="s">
        <v>81</v>
      </c>
      <c r="F172" s="67">
        <v>72.48</v>
      </c>
      <c r="N172" s="74">
        <v>72.48</v>
      </c>
      <c r="O172" s="78">
        <f t="shared" si="2"/>
        <v>0</v>
      </c>
    </row>
    <row r="173" spans="1:15" ht="62.4" x14ac:dyDescent="0.3">
      <c r="A173" s="66" t="s">
        <v>294</v>
      </c>
      <c r="B173" s="54" t="s">
        <v>65</v>
      </c>
      <c r="C173" s="54" t="s">
        <v>157</v>
      </c>
      <c r="D173" s="54" t="s">
        <v>295</v>
      </c>
      <c r="E173" s="54"/>
      <c r="F173" s="67">
        <v>15</v>
      </c>
      <c r="N173" s="74">
        <v>15</v>
      </c>
      <c r="O173" s="78">
        <f t="shared" si="2"/>
        <v>0</v>
      </c>
    </row>
    <row r="174" spans="1:15" ht="46.8" x14ac:dyDescent="0.3">
      <c r="A174" s="66" t="s">
        <v>78</v>
      </c>
      <c r="B174" s="54" t="s">
        <v>65</v>
      </c>
      <c r="C174" s="54" t="s">
        <v>157</v>
      </c>
      <c r="D174" s="54" t="s">
        <v>295</v>
      </c>
      <c r="E174" s="54" t="s">
        <v>79</v>
      </c>
      <c r="F174" s="67">
        <v>15</v>
      </c>
      <c r="N174" s="74">
        <v>15</v>
      </c>
      <c r="O174" s="78">
        <f t="shared" si="2"/>
        <v>0</v>
      </c>
    </row>
    <row r="175" spans="1:15" ht="46.8" x14ac:dyDescent="0.3">
      <c r="A175" s="66" t="s">
        <v>80</v>
      </c>
      <c r="B175" s="54" t="s">
        <v>65</v>
      </c>
      <c r="C175" s="54" t="s">
        <v>157</v>
      </c>
      <c r="D175" s="54" t="s">
        <v>295</v>
      </c>
      <c r="E175" s="54" t="s">
        <v>81</v>
      </c>
      <c r="F175" s="67">
        <v>15</v>
      </c>
      <c r="N175" s="74">
        <v>15</v>
      </c>
      <c r="O175" s="78">
        <f t="shared" si="2"/>
        <v>0</v>
      </c>
    </row>
    <row r="176" spans="1:15" ht="46.8" x14ac:dyDescent="0.3">
      <c r="A176" s="66" t="s">
        <v>247</v>
      </c>
      <c r="B176" s="54" t="s">
        <v>65</v>
      </c>
      <c r="C176" s="54" t="s">
        <v>157</v>
      </c>
      <c r="D176" s="54" t="s">
        <v>238</v>
      </c>
      <c r="E176" s="54"/>
      <c r="F176" s="67">
        <v>1197.1300000000001</v>
      </c>
      <c r="N176" s="74">
        <f>SUM(N177+N181+N185)</f>
        <v>1197.1300000000001</v>
      </c>
      <c r="O176" s="78">
        <f t="shared" si="2"/>
        <v>0</v>
      </c>
    </row>
    <row r="177" spans="1:15" ht="46.8" x14ac:dyDescent="0.3">
      <c r="A177" s="66" t="s">
        <v>296</v>
      </c>
      <c r="B177" s="54" t="s">
        <v>65</v>
      </c>
      <c r="C177" s="54" t="s">
        <v>157</v>
      </c>
      <c r="D177" s="54" t="s">
        <v>297</v>
      </c>
      <c r="E177" s="54"/>
      <c r="F177" s="67">
        <v>150</v>
      </c>
      <c r="N177" s="74">
        <v>150</v>
      </c>
      <c r="O177" s="78">
        <f t="shared" si="2"/>
        <v>0</v>
      </c>
    </row>
    <row r="178" spans="1:15" ht="31.2" x14ac:dyDescent="0.3">
      <c r="A178" s="66" t="s">
        <v>298</v>
      </c>
      <c r="B178" s="54" t="s">
        <v>65</v>
      </c>
      <c r="C178" s="54" t="s">
        <v>157</v>
      </c>
      <c r="D178" s="54" t="s">
        <v>299</v>
      </c>
      <c r="E178" s="54"/>
      <c r="F178" s="67">
        <v>150</v>
      </c>
      <c r="N178" s="74">
        <v>150</v>
      </c>
      <c r="O178" s="78">
        <f t="shared" si="2"/>
        <v>0</v>
      </c>
    </row>
    <row r="179" spans="1:15" ht="46.8" x14ac:dyDescent="0.3">
      <c r="A179" s="66" t="s">
        <v>78</v>
      </c>
      <c r="B179" s="54" t="s">
        <v>65</v>
      </c>
      <c r="C179" s="54" t="s">
        <v>157</v>
      </c>
      <c r="D179" s="54" t="s">
        <v>299</v>
      </c>
      <c r="E179" s="54" t="s">
        <v>79</v>
      </c>
      <c r="F179" s="67">
        <v>150</v>
      </c>
      <c r="N179" s="74">
        <v>150</v>
      </c>
      <c r="O179" s="78">
        <f t="shared" si="2"/>
        <v>0</v>
      </c>
    </row>
    <row r="180" spans="1:15" ht="46.8" x14ac:dyDescent="0.3">
      <c r="A180" s="66" t="s">
        <v>80</v>
      </c>
      <c r="B180" s="54" t="s">
        <v>65</v>
      </c>
      <c r="C180" s="54" t="s">
        <v>157</v>
      </c>
      <c r="D180" s="54" t="s">
        <v>299</v>
      </c>
      <c r="E180" s="54" t="s">
        <v>81</v>
      </c>
      <c r="F180" s="67">
        <v>150</v>
      </c>
      <c r="N180" s="74">
        <v>150</v>
      </c>
      <c r="O180" s="78">
        <f t="shared" si="2"/>
        <v>0</v>
      </c>
    </row>
    <row r="181" spans="1:15" ht="31.2" x14ac:dyDescent="0.3">
      <c r="A181" s="66" t="s">
        <v>248</v>
      </c>
      <c r="B181" s="54" t="s">
        <v>65</v>
      </c>
      <c r="C181" s="54" t="s">
        <v>157</v>
      </c>
      <c r="D181" s="54" t="s">
        <v>239</v>
      </c>
      <c r="E181" s="54"/>
      <c r="F181" s="67">
        <v>337</v>
      </c>
      <c r="N181" s="74">
        <v>337</v>
      </c>
      <c r="O181" s="78">
        <f t="shared" si="2"/>
        <v>0</v>
      </c>
    </row>
    <row r="182" spans="1:15" ht="31.2" x14ac:dyDescent="0.3">
      <c r="A182" s="66" t="s">
        <v>249</v>
      </c>
      <c r="B182" s="54" t="s">
        <v>65</v>
      </c>
      <c r="C182" s="54" t="s">
        <v>157</v>
      </c>
      <c r="D182" s="54" t="s">
        <v>240</v>
      </c>
      <c r="E182" s="54"/>
      <c r="F182" s="67">
        <v>337</v>
      </c>
      <c r="N182" s="74">
        <v>337</v>
      </c>
      <c r="O182" s="78">
        <f t="shared" si="2"/>
        <v>0</v>
      </c>
    </row>
    <row r="183" spans="1:15" ht="46.8" x14ac:dyDescent="0.3">
      <c r="A183" s="66" t="s">
        <v>78</v>
      </c>
      <c r="B183" s="54" t="s">
        <v>65</v>
      </c>
      <c r="C183" s="54" t="s">
        <v>157</v>
      </c>
      <c r="D183" s="54" t="s">
        <v>240</v>
      </c>
      <c r="E183" s="54" t="s">
        <v>79</v>
      </c>
      <c r="F183" s="67">
        <v>337</v>
      </c>
      <c r="N183" s="74">
        <v>337</v>
      </c>
      <c r="O183" s="78">
        <f t="shared" si="2"/>
        <v>0</v>
      </c>
    </row>
    <row r="184" spans="1:15" ht="46.8" x14ac:dyDescent="0.3">
      <c r="A184" s="66" t="s">
        <v>80</v>
      </c>
      <c r="B184" s="54" t="s">
        <v>65</v>
      </c>
      <c r="C184" s="54" t="s">
        <v>157</v>
      </c>
      <c r="D184" s="54" t="s">
        <v>240</v>
      </c>
      <c r="E184" s="54" t="s">
        <v>81</v>
      </c>
      <c r="F184" s="67">
        <v>337</v>
      </c>
      <c r="N184" s="74">
        <v>337</v>
      </c>
      <c r="O184" s="78">
        <f t="shared" si="2"/>
        <v>0</v>
      </c>
    </row>
    <row r="185" spans="1:15" ht="46.8" x14ac:dyDescent="0.3">
      <c r="A185" s="66" t="s">
        <v>300</v>
      </c>
      <c r="B185" s="54" t="s">
        <v>65</v>
      </c>
      <c r="C185" s="54" t="s">
        <v>157</v>
      </c>
      <c r="D185" s="54" t="s">
        <v>301</v>
      </c>
      <c r="E185" s="54"/>
      <c r="F185" s="67">
        <v>710.13</v>
      </c>
      <c r="N185" s="74">
        <v>710.13</v>
      </c>
      <c r="O185" s="78">
        <f t="shared" si="2"/>
        <v>0</v>
      </c>
    </row>
    <row r="186" spans="1:15" ht="31.2" x14ac:dyDescent="0.3">
      <c r="A186" s="66" t="s">
        <v>302</v>
      </c>
      <c r="B186" s="54" t="s">
        <v>65</v>
      </c>
      <c r="C186" s="54" t="s">
        <v>157</v>
      </c>
      <c r="D186" s="54" t="s">
        <v>303</v>
      </c>
      <c r="E186" s="54"/>
      <c r="F186" s="67">
        <v>710.13</v>
      </c>
      <c r="N186" s="74">
        <v>710.13</v>
      </c>
      <c r="O186" s="78">
        <f t="shared" si="2"/>
        <v>0</v>
      </c>
    </row>
    <row r="187" spans="1:15" ht="46.8" x14ac:dyDescent="0.3">
      <c r="A187" s="66" t="s">
        <v>78</v>
      </c>
      <c r="B187" s="54" t="s">
        <v>65</v>
      </c>
      <c r="C187" s="54" t="s">
        <v>157</v>
      </c>
      <c r="D187" s="54" t="s">
        <v>303</v>
      </c>
      <c r="E187" s="54" t="s">
        <v>79</v>
      </c>
      <c r="F187" s="67">
        <v>710.13</v>
      </c>
      <c r="N187" s="74">
        <v>710.13</v>
      </c>
      <c r="O187" s="78">
        <f t="shared" si="2"/>
        <v>0</v>
      </c>
    </row>
    <row r="188" spans="1:15" ht="46.8" x14ac:dyDescent="0.3">
      <c r="A188" s="66" t="s">
        <v>80</v>
      </c>
      <c r="B188" s="54" t="s">
        <v>65</v>
      </c>
      <c r="C188" s="54" t="s">
        <v>157</v>
      </c>
      <c r="D188" s="54" t="s">
        <v>303</v>
      </c>
      <c r="E188" s="54" t="s">
        <v>81</v>
      </c>
      <c r="F188" s="67">
        <v>710.13</v>
      </c>
      <c r="N188" s="74">
        <v>710.13</v>
      </c>
      <c r="O188" s="78">
        <f t="shared" si="2"/>
        <v>0</v>
      </c>
    </row>
    <row r="189" spans="1:15" ht="31.2" x14ac:dyDescent="0.3">
      <c r="A189" s="66" t="s">
        <v>45</v>
      </c>
      <c r="B189" s="54" t="s">
        <v>65</v>
      </c>
      <c r="C189" s="54" t="s">
        <v>173</v>
      </c>
      <c r="D189" s="54"/>
      <c r="E189" s="54"/>
      <c r="F189" s="67">
        <v>16.670000000000002</v>
      </c>
      <c r="N189" s="74">
        <v>16.670000000000002</v>
      </c>
      <c r="O189" s="78">
        <f t="shared" si="2"/>
        <v>0</v>
      </c>
    </row>
    <row r="190" spans="1:15" ht="62.4" x14ac:dyDescent="0.3">
      <c r="A190" s="66" t="s">
        <v>163</v>
      </c>
      <c r="B190" s="54" t="s">
        <v>65</v>
      </c>
      <c r="C190" s="54" t="s">
        <v>173</v>
      </c>
      <c r="D190" s="54" t="s">
        <v>164</v>
      </c>
      <c r="E190" s="54"/>
      <c r="F190" s="67">
        <v>16.670000000000002</v>
      </c>
      <c r="N190" s="74">
        <v>16.670000000000002</v>
      </c>
      <c r="O190" s="78">
        <f t="shared" si="2"/>
        <v>0</v>
      </c>
    </row>
    <row r="191" spans="1:15" ht="31.2" x14ac:dyDescent="0.3">
      <c r="A191" s="66" t="s">
        <v>174</v>
      </c>
      <c r="B191" s="54" t="s">
        <v>65</v>
      </c>
      <c r="C191" s="54" t="s">
        <v>173</v>
      </c>
      <c r="D191" s="54" t="s">
        <v>175</v>
      </c>
      <c r="E191" s="54"/>
      <c r="F191" s="67">
        <v>16.670000000000002</v>
      </c>
      <c r="N191" s="74">
        <v>16.670000000000002</v>
      </c>
      <c r="O191" s="78">
        <f t="shared" si="2"/>
        <v>0</v>
      </c>
    </row>
    <row r="192" spans="1:15" ht="202.8" x14ac:dyDescent="0.3">
      <c r="A192" s="68" t="s">
        <v>167</v>
      </c>
      <c r="B192" s="54" t="s">
        <v>65</v>
      </c>
      <c r="C192" s="54" t="s">
        <v>173</v>
      </c>
      <c r="D192" s="54" t="s">
        <v>176</v>
      </c>
      <c r="E192" s="54"/>
      <c r="F192" s="67">
        <v>16.670000000000002</v>
      </c>
      <c r="N192" s="74">
        <v>16.670000000000002</v>
      </c>
      <c r="O192" s="78">
        <f t="shared" si="2"/>
        <v>0</v>
      </c>
    </row>
    <row r="193" spans="1:15" x14ac:dyDescent="0.3">
      <c r="A193" s="66" t="s">
        <v>88</v>
      </c>
      <c r="B193" s="54" t="s">
        <v>65</v>
      </c>
      <c r="C193" s="54" t="s">
        <v>173</v>
      </c>
      <c r="D193" s="54" t="s">
        <v>176</v>
      </c>
      <c r="E193" s="54" t="s">
        <v>89</v>
      </c>
      <c r="F193" s="67">
        <v>16.670000000000002</v>
      </c>
      <c r="N193" s="74">
        <v>16.670000000000002</v>
      </c>
      <c r="O193" s="78">
        <f t="shared" si="2"/>
        <v>0</v>
      </c>
    </row>
    <row r="194" spans="1:15" x14ac:dyDescent="0.3">
      <c r="A194" s="66" t="s">
        <v>90</v>
      </c>
      <c r="B194" s="54" t="s">
        <v>65</v>
      </c>
      <c r="C194" s="54" t="s">
        <v>173</v>
      </c>
      <c r="D194" s="54" t="s">
        <v>176</v>
      </c>
      <c r="E194" s="54" t="s">
        <v>91</v>
      </c>
      <c r="F194" s="67">
        <v>16.670000000000002</v>
      </c>
      <c r="N194" s="74">
        <v>16.670000000000002</v>
      </c>
      <c r="O194" s="78">
        <f t="shared" si="2"/>
        <v>0</v>
      </c>
    </row>
    <row r="195" spans="1:15" x14ac:dyDescent="0.3">
      <c r="A195" s="66" t="s">
        <v>33</v>
      </c>
      <c r="B195" s="54" t="s">
        <v>65</v>
      </c>
      <c r="C195" s="54" t="s">
        <v>177</v>
      </c>
      <c r="D195" s="54"/>
      <c r="E195" s="54"/>
      <c r="F195" s="67">
        <v>1651.33</v>
      </c>
      <c r="N195" s="76">
        <f>SUM(N196)</f>
        <v>1651.33</v>
      </c>
      <c r="O195" s="78">
        <f t="shared" si="2"/>
        <v>0</v>
      </c>
    </row>
    <row r="196" spans="1:15" x14ac:dyDescent="0.3">
      <c r="A196" s="66" t="s">
        <v>4</v>
      </c>
      <c r="B196" s="54" t="s">
        <v>65</v>
      </c>
      <c r="C196" s="54" t="s">
        <v>178</v>
      </c>
      <c r="D196" s="54"/>
      <c r="E196" s="54"/>
      <c r="F196" s="67">
        <v>1651.33</v>
      </c>
      <c r="N196" s="74">
        <f>SUM(N197)</f>
        <v>1651.33</v>
      </c>
      <c r="O196" s="78">
        <f t="shared" si="2"/>
        <v>0</v>
      </c>
    </row>
    <row r="197" spans="1:15" ht="46.8" x14ac:dyDescent="0.3">
      <c r="A197" s="66" t="s">
        <v>179</v>
      </c>
      <c r="B197" s="54" t="s">
        <v>65</v>
      </c>
      <c r="C197" s="54" t="s">
        <v>178</v>
      </c>
      <c r="D197" s="54" t="s">
        <v>180</v>
      </c>
      <c r="E197" s="54"/>
      <c r="F197" s="67">
        <v>1651.33</v>
      </c>
      <c r="N197" s="74">
        <f>SUM(N198+N202)</f>
        <v>1651.33</v>
      </c>
      <c r="O197" s="78">
        <f t="shared" si="2"/>
        <v>0</v>
      </c>
    </row>
    <row r="198" spans="1:15" ht="62.4" x14ac:dyDescent="0.3">
      <c r="A198" s="66" t="s">
        <v>181</v>
      </c>
      <c r="B198" s="54" t="s">
        <v>65</v>
      </c>
      <c r="C198" s="54" t="s">
        <v>178</v>
      </c>
      <c r="D198" s="54" t="s">
        <v>182</v>
      </c>
      <c r="E198" s="54"/>
      <c r="F198" s="67">
        <v>1214.45</v>
      </c>
      <c r="N198" s="74">
        <v>1214.45</v>
      </c>
      <c r="O198" s="78">
        <f t="shared" si="2"/>
        <v>0</v>
      </c>
    </row>
    <row r="199" spans="1:15" ht="202.8" x14ac:dyDescent="0.3">
      <c r="A199" s="68" t="s">
        <v>183</v>
      </c>
      <c r="B199" s="54" t="s">
        <v>65</v>
      </c>
      <c r="C199" s="54" t="s">
        <v>178</v>
      </c>
      <c r="D199" s="54" t="s">
        <v>184</v>
      </c>
      <c r="E199" s="54"/>
      <c r="F199" s="67">
        <v>1214.45</v>
      </c>
      <c r="N199" s="74">
        <v>1214.45</v>
      </c>
      <c r="O199" s="78">
        <f t="shared" si="2"/>
        <v>0</v>
      </c>
    </row>
    <row r="200" spans="1:15" x14ac:dyDescent="0.3">
      <c r="A200" s="66" t="s">
        <v>88</v>
      </c>
      <c r="B200" s="54" t="s">
        <v>65</v>
      </c>
      <c r="C200" s="54" t="s">
        <v>178</v>
      </c>
      <c r="D200" s="54" t="s">
        <v>184</v>
      </c>
      <c r="E200" s="54" t="s">
        <v>89</v>
      </c>
      <c r="F200" s="67">
        <v>1214.45</v>
      </c>
      <c r="N200" s="74">
        <v>1214.45</v>
      </c>
      <c r="O200" s="78">
        <f t="shared" si="2"/>
        <v>0</v>
      </c>
    </row>
    <row r="201" spans="1:15" x14ac:dyDescent="0.3">
      <c r="A201" s="66" t="s">
        <v>90</v>
      </c>
      <c r="B201" s="54" t="s">
        <v>65</v>
      </c>
      <c r="C201" s="54" t="s">
        <v>178</v>
      </c>
      <c r="D201" s="54" t="s">
        <v>184</v>
      </c>
      <c r="E201" s="54" t="s">
        <v>91</v>
      </c>
      <c r="F201" s="67">
        <v>1214.45</v>
      </c>
      <c r="N201" s="74">
        <v>1214.45</v>
      </c>
      <c r="O201" s="78">
        <f t="shared" si="2"/>
        <v>0</v>
      </c>
    </row>
    <row r="202" spans="1:15" ht="46.8" x14ac:dyDescent="0.3">
      <c r="A202" s="66" t="s">
        <v>185</v>
      </c>
      <c r="B202" s="54" t="s">
        <v>65</v>
      </c>
      <c r="C202" s="54" t="s">
        <v>178</v>
      </c>
      <c r="D202" s="54" t="s">
        <v>186</v>
      </c>
      <c r="E202" s="54"/>
      <c r="F202" s="67">
        <v>436.88</v>
      </c>
      <c r="N202" s="74">
        <v>436.88</v>
      </c>
      <c r="O202" s="78">
        <f t="shared" si="2"/>
        <v>0</v>
      </c>
    </row>
    <row r="203" spans="1:15" ht="202.8" x14ac:dyDescent="0.3">
      <c r="A203" s="68" t="s">
        <v>187</v>
      </c>
      <c r="B203" s="54" t="s">
        <v>65</v>
      </c>
      <c r="C203" s="54" t="s">
        <v>178</v>
      </c>
      <c r="D203" s="54" t="s">
        <v>188</v>
      </c>
      <c r="E203" s="54"/>
      <c r="F203" s="67">
        <v>436.88</v>
      </c>
      <c r="N203" s="74">
        <v>436.88</v>
      </c>
      <c r="O203" s="78">
        <f t="shared" si="2"/>
        <v>0</v>
      </c>
    </row>
    <row r="204" spans="1:15" x14ac:dyDescent="0.3">
      <c r="A204" s="66" t="s">
        <v>88</v>
      </c>
      <c r="B204" s="54" t="s">
        <v>65</v>
      </c>
      <c r="C204" s="54" t="s">
        <v>178</v>
      </c>
      <c r="D204" s="54" t="s">
        <v>188</v>
      </c>
      <c r="E204" s="54" t="s">
        <v>89</v>
      </c>
      <c r="F204" s="67">
        <v>436.88</v>
      </c>
      <c r="N204" s="74">
        <v>436.88</v>
      </c>
      <c r="O204" s="78">
        <f t="shared" si="2"/>
        <v>0</v>
      </c>
    </row>
    <row r="205" spans="1:15" x14ac:dyDescent="0.3">
      <c r="A205" s="66" t="s">
        <v>90</v>
      </c>
      <c r="B205" s="54" t="s">
        <v>65</v>
      </c>
      <c r="C205" s="54" t="s">
        <v>178</v>
      </c>
      <c r="D205" s="54" t="s">
        <v>188</v>
      </c>
      <c r="E205" s="54" t="s">
        <v>91</v>
      </c>
      <c r="F205" s="67">
        <v>436.88</v>
      </c>
      <c r="N205" s="74">
        <v>436.88</v>
      </c>
      <c r="O205" s="78">
        <f t="shared" si="2"/>
        <v>0</v>
      </c>
    </row>
    <row r="206" spans="1:15" x14ac:dyDescent="0.3">
      <c r="A206" s="66" t="s">
        <v>34</v>
      </c>
      <c r="B206" s="54" t="s">
        <v>65</v>
      </c>
      <c r="C206" s="54" t="s">
        <v>189</v>
      </c>
      <c r="D206" s="54"/>
      <c r="E206" s="54"/>
      <c r="F206" s="67">
        <v>238.62</v>
      </c>
      <c r="N206" s="76">
        <v>238.62</v>
      </c>
      <c r="O206" s="78">
        <f t="shared" si="2"/>
        <v>0</v>
      </c>
    </row>
    <row r="207" spans="1:15" x14ac:dyDescent="0.3">
      <c r="A207" s="66" t="s">
        <v>9</v>
      </c>
      <c r="B207" s="54" t="s">
        <v>65</v>
      </c>
      <c r="C207" s="54" t="s">
        <v>190</v>
      </c>
      <c r="D207" s="54"/>
      <c r="E207" s="54"/>
      <c r="F207" s="67">
        <v>238.62</v>
      </c>
      <c r="N207" s="74">
        <v>238.62</v>
      </c>
      <c r="O207" s="78">
        <f t="shared" ref="O207:O220" si="3">SUM(F207-N207)</f>
        <v>0</v>
      </c>
    </row>
    <row r="208" spans="1:15" ht="78" x14ac:dyDescent="0.3">
      <c r="A208" s="66" t="s">
        <v>82</v>
      </c>
      <c r="B208" s="54" t="s">
        <v>65</v>
      </c>
      <c r="C208" s="54" t="s">
        <v>190</v>
      </c>
      <c r="D208" s="54" t="s">
        <v>83</v>
      </c>
      <c r="E208" s="54"/>
      <c r="F208" s="67">
        <v>238.62</v>
      </c>
      <c r="N208" s="74">
        <v>238.62</v>
      </c>
      <c r="O208" s="78">
        <f t="shared" si="3"/>
        <v>0</v>
      </c>
    </row>
    <row r="209" spans="1:15" ht="62.4" x14ac:dyDescent="0.3">
      <c r="A209" s="66" t="s">
        <v>102</v>
      </c>
      <c r="B209" s="54" t="s">
        <v>65</v>
      </c>
      <c r="C209" s="54" t="s">
        <v>190</v>
      </c>
      <c r="D209" s="54" t="s">
        <v>103</v>
      </c>
      <c r="E209" s="54"/>
      <c r="F209" s="67">
        <v>238.62</v>
      </c>
      <c r="N209" s="74">
        <v>238.62</v>
      </c>
      <c r="O209" s="78">
        <f t="shared" si="3"/>
        <v>0</v>
      </c>
    </row>
    <row r="210" spans="1:15" ht="31.2" x14ac:dyDescent="0.3">
      <c r="A210" s="66" t="s">
        <v>191</v>
      </c>
      <c r="B210" s="54" t="s">
        <v>65</v>
      </c>
      <c r="C210" s="54" t="s">
        <v>190</v>
      </c>
      <c r="D210" s="54" t="s">
        <v>192</v>
      </c>
      <c r="E210" s="54"/>
      <c r="F210" s="67">
        <v>238.62</v>
      </c>
      <c r="N210" s="74">
        <v>238.62</v>
      </c>
      <c r="O210" s="78">
        <f t="shared" si="3"/>
        <v>0</v>
      </c>
    </row>
    <row r="211" spans="1:15" ht="31.2" x14ac:dyDescent="0.3">
      <c r="A211" s="66" t="s">
        <v>193</v>
      </c>
      <c r="B211" s="54" t="s">
        <v>65</v>
      </c>
      <c r="C211" s="54" t="s">
        <v>190</v>
      </c>
      <c r="D211" s="54" t="s">
        <v>192</v>
      </c>
      <c r="E211" s="54" t="s">
        <v>194</v>
      </c>
      <c r="F211" s="67">
        <v>238.62</v>
      </c>
      <c r="N211" s="74">
        <v>238.62</v>
      </c>
      <c r="O211" s="78">
        <f t="shared" si="3"/>
        <v>0</v>
      </c>
    </row>
    <row r="212" spans="1:15" ht="46.8" x14ac:dyDescent="0.3">
      <c r="A212" s="66" t="s">
        <v>195</v>
      </c>
      <c r="B212" s="54" t="s">
        <v>65</v>
      </c>
      <c r="C212" s="54" t="s">
        <v>190</v>
      </c>
      <c r="D212" s="54" t="s">
        <v>192</v>
      </c>
      <c r="E212" s="54" t="s">
        <v>196</v>
      </c>
      <c r="F212" s="67">
        <v>238.62</v>
      </c>
      <c r="N212" s="74">
        <v>238.62</v>
      </c>
      <c r="O212" s="78">
        <f t="shared" si="3"/>
        <v>0</v>
      </c>
    </row>
    <row r="213" spans="1:15" x14ac:dyDescent="0.3">
      <c r="A213" s="66" t="s">
        <v>35</v>
      </c>
      <c r="B213" s="54" t="s">
        <v>65</v>
      </c>
      <c r="C213" s="54" t="s">
        <v>197</v>
      </c>
      <c r="D213" s="54"/>
      <c r="E213" s="54"/>
      <c r="F213" s="67">
        <v>20.57</v>
      </c>
      <c r="N213" s="76">
        <v>20.57</v>
      </c>
      <c r="O213" s="78">
        <f t="shared" si="3"/>
        <v>0</v>
      </c>
    </row>
    <row r="214" spans="1:15" x14ac:dyDescent="0.3">
      <c r="A214" s="66" t="s">
        <v>36</v>
      </c>
      <c r="B214" s="54" t="s">
        <v>65</v>
      </c>
      <c r="C214" s="54" t="s">
        <v>198</v>
      </c>
      <c r="D214" s="54"/>
      <c r="E214" s="54"/>
      <c r="F214" s="67">
        <v>20.57</v>
      </c>
      <c r="N214" s="74">
        <v>20.57</v>
      </c>
      <c r="O214" s="78">
        <f t="shared" si="3"/>
        <v>0</v>
      </c>
    </row>
    <row r="215" spans="1:15" ht="46.8" x14ac:dyDescent="0.3">
      <c r="A215" s="66" t="s">
        <v>199</v>
      </c>
      <c r="B215" s="54" t="s">
        <v>65</v>
      </c>
      <c r="C215" s="54" t="s">
        <v>198</v>
      </c>
      <c r="D215" s="54" t="s">
        <v>200</v>
      </c>
      <c r="E215" s="54"/>
      <c r="F215" s="67">
        <v>20.57</v>
      </c>
      <c r="N215" s="74">
        <v>20.57</v>
      </c>
      <c r="O215" s="78">
        <f t="shared" si="3"/>
        <v>0</v>
      </c>
    </row>
    <row r="216" spans="1:15" ht="62.4" x14ac:dyDescent="0.3">
      <c r="A216" s="66" t="s">
        <v>201</v>
      </c>
      <c r="B216" s="54" t="s">
        <v>65</v>
      </c>
      <c r="C216" s="54" t="s">
        <v>198</v>
      </c>
      <c r="D216" s="54" t="s">
        <v>202</v>
      </c>
      <c r="E216" s="54"/>
      <c r="F216" s="67">
        <v>20.57</v>
      </c>
      <c r="N216" s="74">
        <v>20.57</v>
      </c>
      <c r="O216" s="78">
        <f t="shared" si="3"/>
        <v>0</v>
      </c>
    </row>
    <row r="217" spans="1:15" ht="46.8" x14ac:dyDescent="0.3">
      <c r="A217" s="66" t="s">
        <v>203</v>
      </c>
      <c r="B217" s="54" t="s">
        <v>65</v>
      </c>
      <c r="C217" s="54" t="s">
        <v>198</v>
      </c>
      <c r="D217" s="54" t="s">
        <v>204</v>
      </c>
      <c r="E217" s="54"/>
      <c r="F217" s="67">
        <v>20.57</v>
      </c>
      <c r="N217" s="74">
        <v>20.57</v>
      </c>
      <c r="O217" s="78">
        <f t="shared" si="3"/>
        <v>0</v>
      </c>
    </row>
    <row r="218" spans="1:15" ht="46.8" x14ac:dyDescent="0.3">
      <c r="A218" s="66" t="s">
        <v>78</v>
      </c>
      <c r="B218" s="54" t="s">
        <v>65</v>
      </c>
      <c r="C218" s="54" t="s">
        <v>198</v>
      </c>
      <c r="D218" s="54" t="s">
        <v>204</v>
      </c>
      <c r="E218" s="54" t="s">
        <v>79</v>
      </c>
      <c r="F218" s="67">
        <v>20.57</v>
      </c>
      <c r="N218" s="74">
        <v>20.57</v>
      </c>
      <c r="O218" s="78">
        <f t="shared" si="3"/>
        <v>0</v>
      </c>
    </row>
    <row r="219" spans="1:15" ht="46.8" x14ac:dyDescent="0.3">
      <c r="A219" s="66" t="s">
        <v>80</v>
      </c>
      <c r="B219" s="54" t="s">
        <v>65</v>
      </c>
      <c r="C219" s="54" t="s">
        <v>198</v>
      </c>
      <c r="D219" s="54" t="s">
        <v>204</v>
      </c>
      <c r="E219" s="54" t="s">
        <v>81</v>
      </c>
      <c r="F219" s="67">
        <v>20.57</v>
      </c>
      <c r="N219" s="74">
        <v>20.57</v>
      </c>
      <c r="O219" s="78">
        <f t="shared" si="3"/>
        <v>0</v>
      </c>
    </row>
    <row r="220" spans="1:15" x14ac:dyDescent="0.3">
      <c r="A220" s="69" t="s">
        <v>37</v>
      </c>
      <c r="B220" s="70"/>
      <c r="C220" s="70"/>
      <c r="D220" s="70"/>
      <c r="E220" s="70"/>
      <c r="F220" s="71">
        <v>13620.17</v>
      </c>
      <c r="N220" s="75">
        <v>13620.17</v>
      </c>
      <c r="O220" s="78">
        <f t="shared" si="3"/>
        <v>0</v>
      </c>
    </row>
    <row r="222" spans="1:15" x14ac:dyDescent="0.3">
      <c r="N222" s="77">
        <f>SUM(N15+N78+N85+N95+N116+N195+N206+N213)</f>
        <v>13620.17</v>
      </c>
    </row>
  </sheetData>
  <mergeCells count="8">
    <mergeCell ref="C1:F1"/>
    <mergeCell ref="A8:F10"/>
    <mergeCell ref="C6:F6"/>
    <mergeCell ref="C5:F5"/>
    <mergeCell ref="C4:F4"/>
    <mergeCell ref="C3:F3"/>
    <mergeCell ref="C2:F2"/>
    <mergeCell ref="E7:F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G9" sqref="G9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16384" width="9.109375" style="1"/>
  </cols>
  <sheetData>
    <row r="1" spans="1:4" ht="15.6" x14ac:dyDescent="0.3">
      <c r="A1" s="3"/>
      <c r="B1" s="27"/>
      <c r="C1" s="84" t="s">
        <v>21</v>
      </c>
      <c r="D1" s="84"/>
    </row>
    <row r="2" spans="1:4" ht="15.6" x14ac:dyDescent="0.3">
      <c r="A2" s="3"/>
      <c r="B2" s="84" t="s">
        <v>5</v>
      </c>
      <c r="C2" s="84"/>
      <c r="D2" s="84"/>
    </row>
    <row r="3" spans="1:4" ht="15.6" x14ac:dyDescent="0.3">
      <c r="A3" s="3"/>
      <c r="B3" s="84" t="s">
        <v>6</v>
      </c>
      <c r="C3" s="84"/>
      <c r="D3" s="84"/>
    </row>
    <row r="4" spans="1:4" ht="15.6" x14ac:dyDescent="0.3">
      <c r="A4" s="3"/>
      <c r="B4" s="84" t="s">
        <v>39</v>
      </c>
      <c r="C4" s="84"/>
      <c r="D4" s="84"/>
    </row>
    <row r="5" spans="1:4" ht="15.6" x14ac:dyDescent="0.3">
      <c r="A5" s="3"/>
      <c r="B5" s="84" t="s">
        <v>7</v>
      </c>
      <c r="C5" s="84"/>
      <c r="D5" s="84"/>
    </row>
    <row r="6" spans="1:4" ht="15.6" x14ac:dyDescent="0.3">
      <c r="A6" s="3"/>
      <c r="B6" s="84" t="s">
        <v>8</v>
      </c>
      <c r="C6" s="84"/>
      <c r="D6" s="84"/>
    </row>
    <row r="7" spans="1:4" ht="15.6" x14ac:dyDescent="0.3">
      <c r="A7" s="3"/>
      <c r="B7" s="3"/>
      <c r="C7" s="87" t="s">
        <v>304</v>
      </c>
      <c r="D7" s="87"/>
    </row>
    <row r="8" spans="1:4" ht="12.75" customHeight="1" x14ac:dyDescent="0.25">
      <c r="A8" s="85"/>
      <c r="B8" s="85"/>
      <c r="C8" s="85"/>
      <c r="D8" s="3"/>
    </row>
    <row r="9" spans="1:4" ht="42.75" customHeight="1" x14ac:dyDescent="0.25">
      <c r="A9" s="86" t="s">
        <v>264</v>
      </c>
      <c r="B9" s="86"/>
      <c r="C9" s="86"/>
      <c r="D9" s="86"/>
    </row>
    <row r="10" spans="1:4" ht="14.25" customHeight="1" x14ac:dyDescent="0.25">
      <c r="A10" s="85"/>
      <c r="B10" s="85"/>
      <c r="C10" s="85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16</v>
      </c>
      <c r="C12" s="19" t="s">
        <v>17</v>
      </c>
      <c r="D12" s="20" t="s">
        <v>14</v>
      </c>
    </row>
    <row r="13" spans="1:4" s="2" customFormat="1" ht="13.8" x14ac:dyDescent="0.25">
      <c r="A13" s="10" t="s">
        <v>29</v>
      </c>
      <c r="B13" s="6" t="s">
        <v>48</v>
      </c>
      <c r="C13" s="5" t="s">
        <v>49</v>
      </c>
      <c r="D13" s="21">
        <f>SUM(D14:D16)</f>
        <v>4716.75</v>
      </c>
    </row>
    <row r="14" spans="1:4" ht="41.4" x14ac:dyDescent="0.25">
      <c r="A14" s="11" t="s">
        <v>0</v>
      </c>
      <c r="B14" s="9" t="s">
        <v>48</v>
      </c>
      <c r="C14" s="8" t="s">
        <v>50</v>
      </c>
      <c r="D14" s="22">
        <f>SUM(Ведомственная!F16)</f>
        <v>3796.24</v>
      </c>
    </row>
    <row r="15" spans="1:4" ht="41.4" x14ac:dyDescent="0.25">
      <c r="A15" s="11" t="s">
        <v>12</v>
      </c>
      <c r="B15" s="9" t="s">
        <v>48</v>
      </c>
      <c r="C15" s="8" t="s">
        <v>51</v>
      </c>
      <c r="D15" s="22">
        <f>SUM(Ведомственная!F45)</f>
        <v>720.67</v>
      </c>
    </row>
    <row r="16" spans="1:4" ht="13.8" x14ac:dyDescent="0.25">
      <c r="A16" s="7" t="s">
        <v>40</v>
      </c>
      <c r="B16" s="9" t="s">
        <v>48</v>
      </c>
      <c r="C16" s="8" t="s">
        <v>52</v>
      </c>
      <c r="D16" s="25">
        <f>SUM(Ведомственная!F54)</f>
        <v>199.84</v>
      </c>
    </row>
    <row r="17" spans="1:4" s="2" customFormat="1" ht="13.8" x14ac:dyDescent="0.25">
      <c r="A17" s="10" t="s">
        <v>30</v>
      </c>
      <c r="B17" s="6" t="s">
        <v>53</v>
      </c>
      <c r="C17" s="5" t="s">
        <v>49</v>
      </c>
      <c r="D17" s="21">
        <f>SUM(D18)</f>
        <v>85.13</v>
      </c>
    </row>
    <row r="18" spans="1:4" ht="13.8" x14ac:dyDescent="0.25">
      <c r="A18" s="11" t="s">
        <v>2</v>
      </c>
      <c r="B18" s="9" t="s">
        <v>53</v>
      </c>
      <c r="C18" s="8" t="s">
        <v>54</v>
      </c>
      <c r="D18" s="22">
        <f>SUM(Ведомственная!F79)</f>
        <v>85.13</v>
      </c>
    </row>
    <row r="19" spans="1:4" s="2" customFormat="1" ht="27.6" x14ac:dyDescent="0.25">
      <c r="A19" s="10" t="s">
        <v>31</v>
      </c>
      <c r="B19" s="6" t="s">
        <v>54</v>
      </c>
      <c r="C19" s="5" t="s">
        <v>49</v>
      </c>
      <c r="D19" s="21">
        <f>SUM(D20:D21)</f>
        <v>147.52000000000001</v>
      </c>
    </row>
    <row r="20" spans="1:4" ht="32.25" customHeight="1" x14ac:dyDescent="0.25">
      <c r="A20" s="11" t="s">
        <v>13</v>
      </c>
      <c r="B20" s="9" t="s">
        <v>54</v>
      </c>
      <c r="C20" s="8" t="s">
        <v>55</v>
      </c>
      <c r="D20" s="22">
        <f>SUM(Ведомственная!F86)</f>
        <v>147.52000000000001</v>
      </c>
    </row>
    <row r="21" spans="1:4" ht="32.25" hidden="1" customHeight="1" x14ac:dyDescent="0.25">
      <c r="A21" s="29" t="s">
        <v>62</v>
      </c>
      <c r="B21" s="9" t="s">
        <v>54</v>
      </c>
      <c r="C21" s="8" t="s">
        <v>63</v>
      </c>
      <c r="D21" s="22"/>
    </row>
    <row r="22" spans="1:4" ht="13.8" x14ac:dyDescent="0.25">
      <c r="A22" s="4" t="s">
        <v>41</v>
      </c>
      <c r="B22" s="6" t="s">
        <v>50</v>
      </c>
      <c r="C22" s="5" t="s">
        <v>49</v>
      </c>
      <c r="D22" s="21">
        <f>SUM(D23)</f>
        <v>2732.13</v>
      </c>
    </row>
    <row r="23" spans="1:4" ht="13.8" x14ac:dyDescent="0.25">
      <c r="A23" s="7" t="s">
        <v>42</v>
      </c>
      <c r="B23" s="9" t="s">
        <v>50</v>
      </c>
      <c r="C23" s="8" t="s">
        <v>55</v>
      </c>
      <c r="D23" s="22">
        <f>SUM(Ведомственная!F96)</f>
        <v>2732.13</v>
      </c>
    </row>
    <row r="24" spans="1:4" s="2" customFormat="1" ht="13.8" x14ac:dyDescent="0.25">
      <c r="A24" s="10" t="s">
        <v>32</v>
      </c>
      <c r="B24" s="6" t="s">
        <v>56</v>
      </c>
      <c r="C24" s="5" t="s">
        <v>49</v>
      </c>
      <c r="D24" s="21">
        <f>SUM(D25:D28)</f>
        <v>4028.12</v>
      </c>
    </row>
    <row r="25" spans="1:4" s="2" customFormat="1" ht="13.8" x14ac:dyDescent="0.25">
      <c r="A25" s="28" t="s">
        <v>47</v>
      </c>
      <c r="B25" s="9" t="s">
        <v>56</v>
      </c>
      <c r="C25" s="8" t="s">
        <v>48</v>
      </c>
      <c r="D25" s="22">
        <f>SUM(Ведомственная!F117)</f>
        <v>796.31</v>
      </c>
    </row>
    <row r="26" spans="1:4" s="2" customFormat="1" ht="13.8" x14ac:dyDescent="0.25">
      <c r="A26" s="7" t="s">
        <v>43</v>
      </c>
      <c r="B26" s="9" t="s">
        <v>56</v>
      </c>
      <c r="C26" s="8" t="s">
        <v>53</v>
      </c>
      <c r="D26" s="22">
        <f>SUM(Ведомственная!F126)</f>
        <v>629.45000000000005</v>
      </c>
    </row>
    <row r="27" spans="1:4" ht="13.8" x14ac:dyDescent="0.25">
      <c r="A27" s="11" t="s">
        <v>3</v>
      </c>
      <c r="B27" s="9" t="s">
        <v>56</v>
      </c>
      <c r="C27" s="8" t="s">
        <v>54</v>
      </c>
      <c r="D27" s="22">
        <f>SUM(Ведомственная!F141)</f>
        <v>2585.69</v>
      </c>
    </row>
    <row r="28" spans="1:4" ht="31.2" x14ac:dyDescent="0.25">
      <c r="A28" s="26" t="s">
        <v>45</v>
      </c>
      <c r="B28" s="9" t="s">
        <v>56</v>
      </c>
      <c r="C28" s="8" t="s">
        <v>56</v>
      </c>
      <c r="D28" s="22">
        <f>SUM(Ведомственная!F189)</f>
        <v>16.670000000000002</v>
      </c>
    </row>
    <row r="29" spans="1:4" s="2" customFormat="1" ht="13.8" x14ac:dyDescent="0.25">
      <c r="A29" s="10" t="s">
        <v>33</v>
      </c>
      <c r="B29" s="6" t="s">
        <v>57</v>
      </c>
      <c r="C29" s="5" t="s">
        <v>49</v>
      </c>
      <c r="D29" s="21">
        <f>SUM(D30)</f>
        <v>1651.33</v>
      </c>
    </row>
    <row r="30" spans="1:4" ht="13.8" x14ac:dyDescent="0.25">
      <c r="A30" s="11" t="s">
        <v>4</v>
      </c>
      <c r="B30" s="9" t="s">
        <v>57</v>
      </c>
      <c r="C30" s="8" t="s">
        <v>48</v>
      </c>
      <c r="D30" s="22">
        <f>SUM(Ведомственная!F196)</f>
        <v>1651.33</v>
      </c>
    </row>
    <row r="31" spans="1:4" s="2" customFormat="1" ht="13.8" x14ac:dyDescent="0.25">
      <c r="A31" s="10" t="s">
        <v>34</v>
      </c>
      <c r="B31" s="6" t="s">
        <v>58</v>
      </c>
      <c r="C31" s="5" t="s">
        <v>49</v>
      </c>
      <c r="D31" s="21">
        <f>SUM(D32:D33)</f>
        <v>238.62</v>
      </c>
    </row>
    <row r="32" spans="1:4" ht="17.25" customHeight="1" x14ac:dyDescent="0.25">
      <c r="A32" s="11" t="s">
        <v>9</v>
      </c>
      <c r="B32" s="9" t="s">
        <v>58</v>
      </c>
      <c r="C32" s="8" t="s">
        <v>48</v>
      </c>
      <c r="D32" s="22">
        <f>SUM(Ведомственная!F207)</f>
        <v>238.62</v>
      </c>
    </row>
    <row r="33" spans="1:4" ht="13.8" hidden="1" x14ac:dyDescent="0.25">
      <c r="A33" s="11" t="s">
        <v>60</v>
      </c>
      <c r="B33" s="9" t="s">
        <v>58</v>
      </c>
      <c r="C33" s="8" t="s">
        <v>54</v>
      </c>
      <c r="D33" s="22"/>
    </row>
    <row r="34" spans="1:4" s="2" customFormat="1" ht="13.8" x14ac:dyDescent="0.25">
      <c r="A34" s="10" t="s">
        <v>35</v>
      </c>
      <c r="B34" s="6" t="s">
        <v>59</v>
      </c>
      <c r="C34" s="5" t="s">
        <v>49</v>
      </c>
      <c r="D34" s="21">
        <f>SUM(D35)</f>
        <v>20.57</v>
      </c>
    </row>
    <row r="35" spans="1:4" ht="14.4" thickBot="1" x14ac:dyDescent="0.3">
      <c r="A35" s="12" t="s">
        <v>36</v>
      </c>
      <c r="B35" s="13" t="s">
        <v>59</v>
      </c>
      <c r="C35" s="14" t="s">
        <v>48</v>
      </c>
      <c r="D35" s="23">
        <f>SUM(Ведомственная!F214)</f>
        <v>20.57</v>
      </c>
    </row>
    <row r="36" spans="1:4" ht="14.4" thickBot="1" x14ac:dyDescent="0.3">
      <c r="A36" s="15" t="s">
        <v>37</v>
      </c>
      <c r="B36" s="16"/>
      <c r="C36" s="17"/>
      <c r="D36" s="24">
        <f>SUM(D13+D17+D19+D24+D29+D31+D34+D22)</f>
        <v>13620.170000000002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9" sqref="I9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206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39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20</v>
      </c>
      <c r="E6" s="43"/>
      <c r="F6" s="43"/>
      <c r="G6" s="43"/>
    </row>
    <row r="7" spans="1:7" ht="15.6" x14ac:dyDescent="0.3">
      <c r="A7" s="30"/>
      <c r="B7" s="30"/>
      <c r="C7" s="31" t="s">
        <v>304</v>
      </c>
    </row>
    <row r="8" spans="1:7" ht="15.6" x14ac:dyDescent="0.3">
      <c r="A8" s="30"/>
      <c r="B8" s="30"/>
      <c r="C8" s="30"/>
    </row>
    <row r="9" spans="1:7" ht="64.5" customHeight="1" x14ac:dyDescent="0.25">
      <c r="A9" s="89" t="s">
        <v>265</v>
      </c>
      <c r="B9" s="89"/>
      <c r="C9" s="89"/>
    </row>
    <row r="10" spans="1:7" ht="15.6" x14ac:dyDescent="0.3">
      <c r="A10" s="30"/>
      <c r="B10" s="88"/>
      <c r="C10" s="88"/>
    </row>
    <row r="11" spans="1:7" ht="15.6" x14ac:dyDescent="0.3">
      <c r="A11" s="30"/>
      <c r="B11" s="88"/>
      <c r="C11" s="88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266</v>
      </c>
      <c r="C13" s="36" t="s">
        <v>267</v>
      </c>
    </row>
    <row r="14" spans="1:7" ht="31.5" customHeight="1" x14ac:dyDescent="0.25">
      <c r="A14" s="36" t="s">
        <v>38</v>
      </c>
      <c r="B14" s="79">
        <v>6</v>
      </c>
      <c r="C14" s="80">
        <v>1970</v>
      </c>
    </row>
    <row r="15" spans="1:7" ht="15.6" x14ac:dyDescent="0.3">
      <c r="A15" s="44" t="s">
        <v>11</v>
      </c>
      <c r="B15" s="44">
        <f>SUM(B14:B14)</f>
        <v>6</v>
      </c>
      <c r="C15" s="53">
        <f>SUM(C14:C14)</f>
        <v>1970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8" sqref="I8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207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44</v>
      </c>
    </row>
    <row r="5" spans="1:8" ht="15.6" x14ac:dyDescent="0.3">
      <c r="A5" s="30"/>
      <c r="B5" s="30"/>
      <c r="C5" s="30"/>
      <c r="D5" s="30"/>
      <c r="E5" s="30"/>
      <c r="F5" s="30"/>
      <c r="G5" s="31" t="s">
        <v>22</v>
      </c>
    </row>
    <row r="6" spans="1:8" ht="15.6" x14ac:dyDescent="0.3">
      <c r="A6" s="30"/>
      <c r="B6" s="30"/>
      <c r="C6" s="30"/>
      <c r="D6" s="30"/>
      <c r="E6" s="30"/>
      <c r="F6" s="30"/>
      <c r="G6" s="31" t="s">
        <v>20</v>
      </c>
    </row>
    <row r="7" spans="1:8" ht="15.6" x14ac:dyDescent="0.3">
      <c r="A7" s="30"/>
      <c r="B7" s="30"/>
      <c r="C7" s="30"/>
      <c r="D7" s="30"/>
      <c r="E7" s="30"/>
      <c r="F7" s="90" t="s">
        <v>304</v>
      </c>
      <c r="G7" s="90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91" t="s">
        <v>268</v>
      </c>
      <c r="B9" s="91"/>
      <c r="C9" s="91"/>
      <c r="D9" s="91"/>
      <c r="E9" s="91"/>
      <c r="F9" s="91"/>
      <c r="G9" s="91"/>
      <c r="H9" s="33"/>
    </row>
    <row r="10" spans="1:8" ht="21" customHeight="1" x14ac:dyDescent="0.3">
      <c r="A10" s="91"/>
      <c r="B10" s="91"/>
      <c r="C10" s="91"/>
      <c r="D10" s="91"/>
      <c r="E10" s="91"/>
      <c r="F10" s="91"/>
      <c r="G10" s="91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  <c r="H12" s="30"/>
    </row>
    <row r="13" spans="1:8" ht="15.6" x14ac:dyDescent="0.3">
      <c r="A13" s="30"/>
      <c r="B13" s="30"/>
      <c r="C13" s="30"/>
      <c r="D13" s="30"/>
      <c r="E13" s="30"/>
      <c r="F13" s="30"/>
      <c r="G13" s="30"/>
      <c r="H13" s="30"/>
    </row>
    <row r="14" spans="1:8" ht="15.6" x14ac:dyDescent="0.3">
      <c r="A14" s="30"/>
      <c r="B14" s="30"/>
      <c r="C14" s="30"/>
      <c r="D14" s="30"/>
      <c r="E14" s="30"/>
      <c r="F14" s="30"/>
      <c r="G14" s="30"/>
    </row>
    <row r="15" spans="1:8" ht="19.5" customHeight="1" x14ac:dyDescent="0.25">
      <c r="A15" s="92" t="s">
        <v>221</v>
      </c>
      <c r="B15" s="95" t="s">
        <v>23</v>
      </c>
      <c r="C15" s="96"/>
      <c r="D15" s="96"/>
      <c r="E15" s="96"/>
      <c r="F15" s="96"/>
      <c r="G15" s="97"/>
    </row>
    <row r="16" spans="1:8" ht="12.75" customHeight="1" x14ac:dyDescent="0.25">
      <c r="A16" s="93"/>
      <c r="B16" s="92" t="s">
        <v>24</v>
      </c>
      <c r="C16" s="92" t="s">
        <v>25</v>
      </c>
      <c r="D16" s="92" t="s">
        <v>26</v>
      </c>
      <c r="E16" s="92" t="s">
        <v>61</v>
      </c>
      <c r="F16" s="92" t="s">
        <v>27</v>
      </c>
      <c r="G16" s="92" t="s">
        <v>28</v>
      </c>
    </row>
    <row r="17" spans="1:8" ht="67.5" customHeight="1" x14ac:dyDescent="0.25">
      <c r="A17" s="94"/>
      <c r="B17" s="98"/>
      <c r="C17" s="98"/>
      <c r="D17" s="99"/>
      <c r="E17" s="100"/>
      <c r="F17" s="100"/>
      <c r="G17" s="98"/>
    </row>
    <row r="18" spans="1:8" ht="16.5" customHeight="1" x14ac:dyDescent="0.25">
      <c r="A18" s="35">
        <v>1</v>
      </c>
      <c r="B18" s="34">
        <v>2</v>
      </c>
      <c r="C18" s="35">
        <v>3</v>
      </c>
      <c r="D18" s="35">
        <v>4</v>
      </c>
      <c r="E18" s="36">
        <v>5</v>
      </c>
      <c r="F18" s="36">
        <v>6</v>
      </c>
      <c r="G18" s="35">
        <v>7</v>
      </c>
    </row>
    <row r="19" spans="1:8" s="41" customFormat="1" ht="15.6" x14ac:dyDescent="0.25">
      <c r="A19" s="37">
        <v>50</v>
      </c>
      <c r="B19" s="38"/>
      <c r="C19" s="39"/>
      <c r="D19" s="40"/>
      <c r="E19" s="37"/>
      <c r="F19" s="37"/>
      <c r="G19" s="37"/>
      <c r="H19" s="32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  <row r="22" spans="1:8" ht="15.6" x14ac:dyDescent="0.3">
      <c r="A22" s="30"/>
      <c r="B22" s="30"/>
      <c r="C22" s="30"/>
      <c r="D22" s="30"/>
      <c r="E22" s="30"/>
      <c r="F22" s="30"/>
      <c r="G22" s="30"/>
    </row>
    <row r="23" spans="1:8" ht="15.6" x14ac:dyDescent="0.3">
      <c r="A23" s="30"/>
      <c r="B23" s="30"/>
      <c r="C23" s="30"/>
      <c r="D23" s="30"/>
      <c r="E23" s="30"/>
      <c r="F23" s="30"/>
      <c r="G23" s="30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16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7" sqref="E7:F7"/>
    </sheetView>
  </sheetViews>
  <sheetFormatPr defaultColWidth="9.109375" defaultRowHeight="15.6" x14ac:dyDescent="0.3"/>
  <cols>
    <col min="1" max="1" width="23.5546875" style="65" customWidth="1"/>
    <col min="2" max="2" width="17.109375" style="65" customWidth="1"/>
    <col min="3" max="3" width="32" style="65" customWidth="1"/>
    <col min="4" max="4" width="12.109375" style="65" customWidth="1"/>
    <col min="5" max="5" width="15.88671875" style="65" customWidth="1"/>
    <col min="6" max="6" width="12.6640625" style="65" customWidth="1"/>
    <col min="7" max="7" width="11.44140625" style="65" customWidth="1"/>
    <col min="8" max="8" width="11.109375" style="65" customWidth="1"/>
    <col min="9" max="16384" width="9.109375" style="65"/>
  </cols>
  <sheetData>
    <row r="1" spans="1:6" s="30" customFormat="1" x14ac:dyDescent="0.3">
      <c r="A1" s="55"/>
      <c r="B1" s="107" t="s">
        <v>258</v>
      </c>
      <c r="C1" s="107"/>
      <c r="D1" s="107"/>
      <c r="E1" s="102"/>
      <c r="F1" s="102"/>
    </row>
    <row r="2" spans="1:6" s="30" customFormat="1" x14ac:dyDescent="0.3">
      <c r="A2" s="55"/>
      <c r="B2" s="108" t="s">
        <v>5</v>
      </c>
      <c r="C2" s="108"/>
      <c r="D2" s="108"/>
      <c r="E2" s="102"/>
      <c r="F2" s="102"/>
    </row>
    <row r="3" spans="1:6" s="30" customFormat="1" x14ac:dyDescent="0.3">
      <c r="A3" s="55"/>
      <c r="B3" s="108" t="s">
        <v>250</v>
      </c>
      <c r="C3" s="108"/>
      <c r="D3" s="108"/>
      <c r="E3" s="102"/>
      <c r="F3" s="102"/>
    </row>
    <row r="4" spans="1:6" s="30" customFormat="1" x14ac:dyDescent="0.3">
      <c r="A4" s="55"/>
      <c r="B4" s="108" t="s">
        <v>44</v>
      </c>
      <c r="C4" s="108"/>
      <c r="D4" s="108"/>
      <c r="E4" s="102"/>
      <c r="F4" s="102"/>
    </row>
    <row r="5" spans="1:6" s="30" customFormat="1" x14ac:dyDescent="0.3">
      <c r="A5" s="55"/>
      <c r="B5" s="108" t="s">
        <v>7</v>
      </c>
      <c r="C5" s="108"/>
      <c r="D5" s="108"/>
      <c r="E5" s="102"/>
      <c r="F5" s="102"/>
    </row>
    <row r="6" spans="1:6" s="30" customFormat="1" x14ac:dyDescent="0.3">
      <c r="A6" s="55"/>
      <c r="B6" s="108" t="s">
        <v>20</v>
      </c>
      <c r="C6" s="108"/>
      <c r="D6" s="108"/>
      <c r="E6" s="102"/>
      <c r="F6" s="102"/>
    </row>
    <row r="7" spans="1:6" s="30" customFormat="1" x14ac:dyDescent="0.3">
      <c r="E7" s="90" t="s">
        <v>304</v>
      </c>
      <c r="F7" s="90"/>
    </row>
    <row r="8" spans="1:6" s="30" customFormat="1" x14ac:dyDescent="0.3"/>
    <row r="9" spans="1:6" s="30" customFormat="1" ht="33.75" customHeight="1" x14ac:dyDescent="0.3">
      <c r="A9" s="101" t="s">
        <v>262</v>
      </c>
      <c r="B9" s="101"/>
      <c r="C9" s="101"/>
      <c r="D9" s="101"/>
      <c r="E9" s="102"/>
      <c r="F9" s="102"/>
    </row>
    <row r="10" spans="1:6" s="30" customFormat="1" x14ac:dyDescent="0.3"/>
    <row r="11" spans="1:6" s="30" customFormat="1" ht="46.8" x14ac:dyDescent="0.3">
      <c r="A11" s="56" t="s">
        <v>251</v>
      </c>
      <c r="B11" s="57" t="s">
        <v>252</v>
      </c>
      <c r="C11" s="57" t="s">
        <v>253</v>
      </c>
      <c r="D11" s="57" t="s">
        <v>259</v>
      </c>
      <c r="E11" s="57" t="s">
        <v>269</v>
      </c>
      <c r="F11" s="57" t="s">
        <v>254</v>
      </c>
    </row>
    <row r="12" spans="1:6" s="30" customFormat="1" ht="50.25" customHeight="1" x14ac:dyDescent="0.3">
      <c r="A12" s="103" t="s">
        <v>260</v>
      </c>
      <c r="B12" s="105" t="s">
        <v>255</v>
      </c>
      <c r="C12" s="58" t="s">
        <v>261</v>
      </c>
      <c r="D12" s="59">
        <v>4912.74</v>
      </c>
      <c r="E12" s="59">
        <v>0</v>
      </c>
      <c r="F12" s="60">
        <f>SUM(E12/D12*100)</f>
        <v>0</v>
      </c>
    </row>
    <row r="13" spans="1:6" s="30" customFormat="1" ht="108" customHeight="1" x14ac:dyDescent="0.3">
      <c r="A13" s="104"/>
      <c r="B13" s="106"/>
      <c r="C13" s="58" t="s">
        <v>256</v>
      </c>
      <c r="D13" s="59">
        <v>2158.16</v>
      </c>
      <c r="E13" s="59">
        <v>0</v>
      </c>
      <c r="F13" s="60">
        <f>SUM(E13/D13*100)</f>
        <v>0</v>
      </c>
    </row>
    <row r="14" spans="1:6" s="64" customFormat="1" x14ac:dyDescent="0.3">
      <c r="A14" s="61" t="s">
        <v>257</v>
      </c>
      <c r="B14" s="61"/>
      <c r="C14" s="61"/>
      <c r="D14" s="62">
        <f>SUM(D12:D13)</f>
        <v>7070.9</v>
      </c>
      <c r="E14" s="62">
        <f>SUM(E12:E13)</f>
        <v>0</v>
      </c>
      <c r="F14" s="63">
        <f>SUM(E14/D14*100)</f>
        <v>0</v>
      </c>
    </row>
    <row r="15" spans="1:6" s="30" customFormat="1" x14ac:dyDescent="0.3"/>
    <row r="16" spans="1:6" s="30" customFormat="1" x14ac:dyDescent="0.3"/>
    <row r="17" s="30" customFormat="1" x14ac:dyDescent="0.3"/>
  </sheetData>
  <mergeCells count="10">
    <mergeCell ref="A9:F9"/>
    <mergeCell ref="A12:A13"/>
    <mergeCell ref="B12:B13"/>
    <mergeCell ref="B1:F1"/>
    <mergeCell ref="B2:F2"/>
    <mergeCell ref="B3:F3"/>
    <mergeCell ref="B4:F4"/>
    <mergeCell ref="B5:F5"/>
    <mergeCell ref="B6:F6"/>
    <mergeCell ref="E7:F7"/>
  </mergeCells>
  <phoneticPr fontId="16" type="noConversion"/>
  <pageMargins left="0.59055118110236227" right="0.1968503937007874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2020-11-20T06:53:36Z</cp:lastPrinted>
  <dcterms:created xsi:type="dcterms:W3CDTF">2007-09-04T08:08:49Z</dcterms:created>
  <dcterms:modified xsi:type="dcterms:W3CDTF">2020-11-23T11:11:09Z</dcterms:modified>
</cp:coreProperties>
</file>