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41" yWindow="65476" windowWidth="12120" windowHeight="7005" tabRatio="622" activeTab="4"/>
  </bookViews>
  <sheets>
    <sheet name="Ведомственная" sheetId="1" r:id="rId1"/>
    <sheet name="Функциональная " sheetId="2" r:id="rId2"/>
    <sheet name="Среднеспис числ год" sheetId="3" r:id="rId3"/>
    <sheet name="Резервный фонд" sheetId="4" r:id="rId4"/>
    <sheet name="адресная" sheetId="5" r:id="rId5"/>
  </sheets>
  <definedNames>
    <definedName name="_xlnm.Print_Titles" localSheetId="0">'Ведомственная'!$13:$13</definedName>
  </definedNames>
  <calcPr fullCalcOnLoad="1"/>
</workbook>
</file>

<file path=xl/comments1.xml><?xml version="1.0" encoding="utf-8"?>
<comments xmlns="http://schemas.openxmlformats.org/spreadsheetml/2006/main">
  <authors>
    <author>Давидюк</author>
  </authors>
  <commentList>
    <comment ref="C109" authorId="0">
      <text>
        <r>
          <rPr>
            <b/>
            <sz val="8"/>
            <rFont val="Tahoma"/>
            <family val="2"/>
          </rPr>
          <t>Давидюк:</t>
        </r>
        <r>
          <rPr>
            <sz val="8"/>
            <rFont val="Tahoma"/>
            <family val="2"/>
          </rPr>
          <t xml:space="preserve">
</t>
        </r>
      </text>
    </comment>
  </commentList>
</comments>
</file>

<file path=xl/sharedStrings.xml><?xml version="1.0" encoding="utf-8"?>
<sst xmlns="http://schemas.openxmlformats.org/spreadsheetml/2006/main" count="903" uniqueCount="261">
  <si>
    <t>0800</t>
  </si>
  <si>
    <t>0103</t>
  </si>
  <si>
    <t>Выполнение функций органами местного самоуправления</t>
  </si>
  <si>
    <t>Глава местной администрации (исполнительно-распорядительного органа муниципального образования)</t>
  </si>
  <si>
    <t>0020800</t>
  </si>
  <si>
    <t xml:space="preserve">Резервные фонды местных администраций </t>
  </si>
  <si>
    <t>0700500</t>
  </si>
  <si>
    <t>500</t>
  </si>
  <si>
    <t>5210600</t>
  </si>
  <si>
    <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</si>
  <si>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</si>
  <si>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</si>
  <si>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</si>
  <si>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</si>
  <si>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0020000</t>
  </si>
  <si>
    <t xml:space="preserve">Центральный аппарат </t>
  </si>
  <si>
    <t>0020400</t>
  </si>
  <si>
    <t>Прочие расходы</t>
  </si>
  <si>
    <t>013</t>
  </si>
  <si>
    <t>Резервные фонды</t>
  </si>
  <si>
    <t>0112</t>
  </si>
  <si>
    <t>0700000</t>
  </si>
  <si>
    <t>Другие общегосударственные вопросы</t>
  </si>
  <si>
    <t>Социальная политика</t>
  </si>
  <si>
    <t>1000</t>
  </si>
  <si>
    <t>1100</t>
  </si>
  <si>
    <t>Иные межбюджетные трансферты</t>
  </si>
  <si>
    <t>Субсидии юридическим лицам</t>
  </si>
  <si>
    <t>006</t>
  </si>
  <si>
    <t>Наименование</t>
  </si>
  <si>
    <t>Жилищно-коммунальное хозяйство</t>
  </si>
  <si>
    <t>0500</t>
  </si>
  <si>
    <t>Коммунальное хозяйство</t>
  </si>
  <si>
    <t>0502</t>
  </si>
  <si>
    <t>Национальная оборона</t>
  </si>
  <si>
    <t>Мобилизационная и вневойсковая подготовка</t>
  </si>
  <si>
    <t xml:space="preserve">Руководство и управление в сфере установленных функций </t>
  </si>
  <si>
    <t>0010000</t>
  </si>
  <si>
    <t>Осуществление первичного воинского учета на территориях, где отсутствуют военные комиссариаты</t>
  </si>
  <si>
    <t>0013600</t>
  </si>
  <si>
    <t xml:space="preserve">Выполнение функций органами местного самоуправления </t>
  </si>
  <si>
    <t xml:space="preserve">Национальная безопасность и правоохранительная деятельность </t>
  </si>
  <si>
    <t>Жилищное хозяйство</t>
  </si>
  <si>
    <t>Поддержка жилищного хозяйства</t>
  </si>
  <si>
    <t>3500000</t>
  </si>
  <si>
    <t>Компенсация выпадающих доходов организациям, предоставляющим населению жилищные услуги по тарифам, не обеспечивающим возмещение издержек</t>
  </si>
  <si>
    <t>3500100</t>
  </si>
  <si>
    <t>3500200</t>
  </si>
  <si>
    <t>Поддержка коммунального хозяйства</t>
  </si>
  <si>
    <t>3510000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</si>
  <si>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</si>
  <si>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3510200</t>
  </si>
  <si>
    <t>Мероприятия в области комунального хозяйства</t>
  </si>
  <si>
    <t>3510500</t>
  </si>
  <si>
    <t>Благоустройство</t>
  </si>
  <si>
    <t>6000000</t>
  </si>
  <si>
    <t>Уличное освещение</t>
  </si>
  <si>
    <t>6000100</t>
  </si>
  <si>
    <t>Озеленение</t>
  </si>
  <si>
    <t>6000300</t>
  </si>
  <si>
    <t>6000400</t>
  </si>
  <si>
    <t>6000500</t>
  </si>
  <si>
    <t>Культура</t>
  </si>
  <si>
    <t>Библиотеки</t>
  </si>
  <si>
    <t>Физическая культура и спорт</t>
  </si>
  <si>
    <t>Физкультурно-оздоровительная работа и спортивные мероприятия</t>
  </si>
  <si>
    <t>5120000</t>
  </si>
  <si>
    <t>Мероприятия в области здравоохранения, спорта и физической культуры, туризма</t>
  </si>
  <si>
    <t>5129700</t>
  </si>
  <si>
    <t>Функционирование законодательных (представительных) органов государственной власти и представительных органов муниципальных образований</t>
  </si>
  <si>
    <t>0801</t>
  </si>
  <si>
    <t>0200</t>
  </si>
  <si>
    <t>0203</t>
  </si>
  <si>
    <t>0300</t>
  </si>
  <si>
    <t>0501</t>
  </si>
  <si>
    <t>0503</t>
  </si>
  <si>
    <t>к решению совета депутатов</t>
  </si>
  <si>
    <t xml:space="preserve">муниципального образования </t>
  </si>
  <si>
    <t>Киришского муниципального района</t>
  </si>
  <si>
    <t xml:space="preserve">                 Ленинградской области</t>
  </si>
  <si>
    <t>Национальная экономика</t>
  </si>
  <si>
    <t>0400</t>
  </si>
  <si>
    <t xml:space="preserve">Выполнение других обязательств государства </t>
  </si>
  <si>
    <t>0920300</t>
  </si>
  <si>
    <t>3510300</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</si>
  <si>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</si>
  <si>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1001</t>
  </si>
  <si>
    <t>4910100</t>
  </si>
  <si>
    <t>Пенсионное обеспечение</t>
  </si>
  <si>
    <t>0920000</t>
  </si>
  <si>
    <t>Наименование показателя</t>
  </si>
  <si>
    <t>ИТОГО</t>
  </si>
  <si>
    <t>0113</t>
  </si>
  <si>
    <t>0900000</t>
  </si>
  <si>
    <t>0900200</t>
  </si>
  <si>
    <t>1101</t>
  </si>
  <si>
    <t xml:space="preserve">Физическая культура </t>
  </si>
  <si>
    <t>Культура, кинематография</t>
  </si>
  <si>
    <t>Учреждения культуры и мероприятия в сфере культуры и кинематографии</t>
  </si>
  <si>
    <t>Целевые программы муниципальных образований</t>
  </si>
  <si>
    <t>7950000</t>
  </si>
  <si>
    <t>Организация и содержание мест захоронения</t>
  </si>
  <si>
    <t>0106</t>
  </si>
  <si>
    <t>Обеспечение деятельности финансовых, налоговых и таможенных органов и органов финансового (финансово-бюджетного) надзора</t>
  </si>
  <si>
    <t>0309</t>
  </si>
  <si>
    <t>Защита населения и территории от чрезвычайных ситуаций природного и техногенного характера, гражданская оборона</t>
  </si>
  <si>
    <t>Приложение 4</t>
  </si>
  <si>
    <t>Сумма (тысяч рублей)</t>
  </si>
  <si>
    <t>Код главного распорядителя бюджетных средств</t>
  </si>
  <si>
    <t>Код раздела</t>
  </si>
  <si>
    <t>Код подраздела</t>
  </si>
  <si>
    <t>Код целевой статьи</t>
  </si>
  <si>
    <t>Код вида расходов</t>
  </si>
  <si>
    <t>Ленинградской области</t>
  </si>
  <si>
    <t>Межбюджетные трансферты</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</si>
  <si>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</si>
  <si>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Реализация муниципальной политики в области приватизации и управления  муниципальной собственностью</t>
  </si>
  <si>
    <t>Содержание и обслуживание объектов имущества казны муниципальных образований</t>
  </si>
  <si>
    <t>Обеспечение пожарной безопасности</t>
  </si>
  <si>
    <t>Проведение мероприятий по энергосбережению и повышению энергетической эффективности муниципального жилого фонда</t>
  </si>
  <si>
    <t>Доплаты к пенсиям, дополнительное пенсионное обеспечение</t>
  </si>
  <si>
    <t>Доплаты к пенсиям муниципальных служащих</t>
  </si>
  <si>
    <t>Всего</t>
  </si>
  <si>
    <t>Руководство и управление в сфере установленных функций  органов местного самоуправления</t>
  </si>
  <si>
    <t xml:space="preserve">Межбюджетные трансферты  </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</si>
  <si>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</si>
  <si>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5210000</t>
  </si>
  <si>
    <t>Оценка недвижимости, признание прав и регулирование отношений по  муниципальной собственности</t>
  </si>
  <si>
    <t>0900201</t>
  </si>
  <si>
    <t>Прочие расходы в области управления муниципальной собственностью</t>
  </si>
  <si>
    <t>0900202</t>
  </si>
  <si>
    <t>0310</t>
  </si>
  <si>
    <t>Капитальный ремонт муниципального жилищного фонда</t>
  </si>
  <si>
    <t>3500400</t>
  </si>
  <si>
    <t>Бюджетные инвестиции в объекты капитального строительства и реконструкции, не включенные в целевые программы</t>
  </si>
  <si>
    <t>1020000</t>
  </si>
  <si>
    <t>Бюджетные инвестиции в объекты капитального строительства и реконструкции собственности муниципальных образований</t>
  </si>
  <si>
    <t>1020100</t>
  </si>
  <si>
    <t>Бюджетные инвестиции</t>
  </si>
  <si>
    <t>1020102</t>
  </si>
  <si>
    <t>003</t>
  </si>
  <si>
    <t>Прочие мероприятия по благоустройству поселений</t>
  </si>
  <si>
    <t>4910000</t>
  </si>
  <si>
    <t>Дорожное хозяйство (дорожные фонды)</t>
  </si>
  <si>
    <t>Дорожное хозяйство</t>
  </si>
  <si>
    <t>Поддержка дорожного хозяйства</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</si>
  <si>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</si>
  <si>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3150000</t>
  </si>
  <si>
    <t>3150200</t>
  </si>
  <si>
    <t>3150201</t>
  </si>
  <si>
    <t>0409</t>
  </si>
  <si>
    <t>Субсидии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</si>
  <si>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Обеспечение стимулирующих выплат основному персоналу муниципальных музеев и библиотек</t>
  </si>
  <si>
    <t>5210100</t>
  </si>
  <si>
    <t>5210136</t>
  </si>
  <si>
    <t>Межбюджетные трансферты бюджетам поселений на осуществление внешнего муниципального финансового контроля в соответствии со статьей 3 Федерального закона от 07 февраля 2011 г. № 6-ФЗ "Об общих принципах организации и деятельности контрольно-счетных органов субъектов Российской Федерации и муниципальных образований</t>
  </si>
  <si>
    <t>5210700</t>
  </si>
  <si>
    <t>Реализация муниципальных функций, связанных с общемуниципальным управлением</t>
  </si>
  <si>
    <t xml:space="preserve">                                        Приложение № 8</t>
  </si>
  <si>
    <t xml:space="preserve">Киришского муниципального района </t>
  </si>
  <si>
    <t>Использование средств  и  изменение  ассигнований резервного фонда</t>
  </si>
  <si>
    <t xml:space="preserve">Документ-основание </t>
  </si>
  <si>
    <t>Целевое назначение</t>
  </si>
  <si>
    <t>Получатель средств</t>
  </si>
  <si>
    <t>Выделено  средств   из резервного фонда               ( тыс. руб.)</t>
  </si>
  <si>
    <t>Изменение ассигнований резервного фонда (тыс.руб.)</t>
  </si>
  <si>
    <t>Использовано (тыс.руб.)</t>
  </si>
  <si>
    <t>Кусинское сельское поселение</t>
  </si>
  <si>
    <t>Администрация муниципального образования Кусинское сельское поселение Киришский муниципальный район Ленинградской области</t>
  </si>
  <si>
    <t>955</t>
  </si>
  <si>
    <t>Кусинское сельское  поселение</t>
  </si>
  <si>
    <t>0920303</t>
  </si>
  <si>
    <t>Прочие выплаты по обязательствам муниципального образования</t>
  </si>
  <si>
    <t>Выполнение других обязательств муниципального образования</t>
  </si>
  <si>
    <t>7950500</t>
  </si>
  <si>
    <t>ДЦП "Ремонт и содержание улично-дорожной сети МО Кусинское сельское поселение на 2012-2014 годы"</t>
  </si>
  <si>
    <t>7950400</t>
  </si>
  <si>
    <t>ДЦП "Обеспечение населения чистой питьевой водой на территории МО Кусинское сельское поселение на 2012-2014 годы"</t>
  </si>
  <si>
    <t>ДЦП "Благоустройство и санитарное содержание на территории МО Кусинское сельское поселение на 2012-2014 годы"</t>
  </si>
  <si>
    <t>7950600</t>
  </si>
  <si>
    <t>7950800</t>
  </si>
  <si>
    <t>ДЦП "Развитие культуры на территории МО Кусинское сельское поселение на 2012-2014 годы"</t>
  </si>
  <si>
    <t>ДЦП "Развитие физической культуры и спорта в МО Кусинское сельское поселение на 2012-2014 годы"</t>
  </si>
  <si>
    <t>Предусмотрено решением  совета депутатов №   № 47/207 от 24.12.2012 г.               ( тыс.руб.)</t>
  </si>
  <si>
    <t>муниципальные служащие</t>
  </si>
  <si>
    <t>работники муниципальных учреждений</t>
  </si>
  <si>
    <t>121</t>
  </si>
  <si>
    <t>Фонд оплаты труда и страховые взносы</t>
  </si>
  <si>
    <t>122</t>
  </si>
  <si>
    <t>Иные выплаты персоналу, за исключением фонда оплаты труда</t>
  </si>
  <si>
    <t>242</t>
  </si>
  <si>
    <t>Закупка товаров, работ, услуг в сфере информационно-коммуникационных технологий</t>
  </si>
  <si>
    <t>244</t>
  </si>
  <si>
    <t>Прочая закупка товаров, работ и услуг для муниципальных  нужд</t>
  </si>
  <si>
    <t>Уплата прочих налогов, сборов и иных обязательных платежей</t>
  </si>
  <si>
    <t>852</t>
  </si>
  <si>
    <t>540</t>
  </si>
  <si>
    <t>0920301</t>
  </si>
  <si>
    <t>Ежегодный членский взнос в совет муниципальных образований</t>
  </si>
  <si>
    <t>111</t>
  </si>
  <si>
    <t>112</t>
  </si>
  <si>
    <t>810</t>
  </si>
  <si>
    <t>Субсидии юридическим лицам (кроме государственных учреждений) и физическим лицам - производителям товаров, работ, услуг</t>
  </si>
  <si>
    <t>Резервные фонды местных администраций</t>
  </si>
  <si>
    <t>870</t>
  </si>
  <si>
    <t>Резервные средства</t>
  </si>
  <si>
    <t>7950700</t>
  </si>
  <si>
    <t>ДЦП "Обеспечение первичных мер пожарной безопасности на территории МО Кусинское сельское поселение на 2012-2014 годы"</t>
  </si>
  <si>
    <t>795700</t>
  </si>
  <si>
    <t>4429900</t>
  </si>
  <si>
    <t>315</t>
  </si>
  <si>
    <t>Пенсии за выслугу лет, назначаемые лицам,замещавшим муниципальные должности муниципальной службы</t>
  </si>
  <si>
    <t>распоряжение №28-р от 03.06.2013г.</t>
  </si>
  <si>
    <t>замена окна на биофильтрах на ОСК Кусино</t>
  </si>
  <si>
    <t>Администрация Кусинского сельского поселения</t>
  </si>
  <si>
    <t>0111</t>
  </si>
  <si>
    <t>243</t>
  </si>
  <si>
    <t>Закупка товаров, работ, услуг в целях капитального ремонта государственного имущества</t>
  </si>
  <si>
    <t>5210800</t>
  </si>
  <si>
    <t>Иные межбюджетные трансферты бюджетам поселений на проведение непредвиденных, аварийно-восстановительных работ и других неотложных мероприятий, направленных на обеспечение устойчивого функционирования объектов жилищно-коммунального хозяйства и социальной сферы, мероприятий по благоустройству территорий,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t>
  </si>
  <si>
    <t xml:space="preserve">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2013 год по ведомственной структуре расходов бюджета муниципального образования Кусинское сельское поселение Киришского муниципального района Ленинградской области </t>
  </si>
  <si>
    <t>5210200</t>
  </si>
  <si>
    <t>5210223</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</si>
  <si>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</si>
  <si>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Осуществление отдельного государственного полномочия Ленинградской области в сфере административных правоотношений</t>
  </si>
  <si>
    <t>0920302</t>
  </si>
  <si>
    <t>5220000</t>
  </si>
  <si>
    <t>5222300</t>
  </si>
  <si>
    <t>Региональные целевые программы</t>
  </si>
  <si>
    <t>Субсидии на реализацию ДЦП "Энергосбережение и повышение энергетической эффективности ЛО на 2013-2015гг. и на перспективу до 2020 года"</t>
  </si>
  <si>
    <t>416</t>
  </si>
  <si>
    <t>Бюджетные инвестиции в объекты не включенные в целевые программы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</si>
  <si>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</si>
  <si>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Бюджетные инвестиции в объекты  собственности муниципальных образований</t>
  </si>
  <si>
    <t>Бюджетные инвестиции в объекты муниципальной  собственности</t>
  </si>
  <si>
    <t>5210140</t>
  </si>
  <si>
    <t>Субсидии бюджетам поселений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</si>
  <si>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441</t>
  </si>
  <si>
    <t>Бюджетные инвестиции в объекты муниципальной собственности  муниципальных образований</t>
  </si>
  <si>
    <t>Бюджетные инвестиции на приобретение объектов недвижимого имущества</t>
  </si>
  <si>
    <t xml:space="preserve">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2013 год по разделам и подразделам классификации расходов бюджета муниципального образования Кусинское сельское поселение Киришского муниципального района Ленинградской области </t>
  </si>
  <si>
    <t xml:space="preserve">Сведения о среднесписочной численности муниципальных служащих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затратах на их денежное содержание за 2013 год </t>
  </si>
  <si>
    <t>Среднесписочная численность работников за 2013 год  (чел)</t>
  </si>
  <si>
    <t>Фактические затраты на их денежное содержание за 2013 год  (тыс. руб.)</t>
  </si>
  <si>
    <t>Отчет по использованию средств резервного фонда администрации муниципального образования Кусинское сельское поселение Киришского  муниципального  района Ленинградской области за 2013 год</t>
  </si>
  <si>
    <t>Приложение 5</t>
  </si>
  <si>
    <t xml:space="preserve">                                        Приложение № 9</t>
  </si>
  <si>
    <t xml:space="preserve">Приложение № 10 </t>
  </si>
  <si>
    <t>муниципального образования</t>
  </si>
  <si>
    <t xml:space="preserve">Объект </t>
  </si>
  <si>
    <t>Главный распорядитель средств</t>
  </si>
  <si>
    <t>Наименование источника</t>
  </si>
  <si>
    <t>% исполнения</t>
  </si>
  <si>
    <t>Администрация  Кусинского сельского  поселения</t>
  </si>
  <si>
    <t xml:space="preserve">Исполнение  адресной инвестиционной программы муниципального образования Кусинское сельское поселение  Киришского муниципального района Ленинградской области за 2013 год </t>
  </si>
  <si>
    <t>Сумма на 2013 год (тыс. руб.)</t>
  </si>
  <si>
    <t>Исполнено за  2013 год (тыс. руб.)</t>
  </si>
  <si>
    <t>бюджет муниципального образования Кусинское сельское поселение Киришского муниципального района Ленинградской области</t>
  </si>
  <si>
    <t>Разработка проектно-сметной документации на строительство пешеходного моста через р. Кусинка</t>
  </si>
  <si>
    <t>Строительство спортивной площадки в д.Кусино: разработка проекта</t>
  </si>
  <si>
    <t>от 26.05.2014 №66/310</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</si>
</sst>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FC19]d\ mmmm\ yyyy\ &quot;г.&quot;"/>
    <numFmt numFmtId="180" formatCode="0.0"/>
    <numFmt numFmtId="181" formatCode="_(* #,##0.000_);_(* \(#,##0.000\);_(* &quot;-&quot;??_);_(@_)"/>
    <numFmt numFmtId="182" formatCode="_(* #,##0.0_);_(* \(#,##0.0\);_(* &quot;-&quot;??_);_(@_)"/>
    <numFmt numFmtId="183" formatCode="0.00000"/>
    <numFmt numFmtId="184" formatCode="0.0000"/>
    <numFmt numFmtId="185" formatCode="0.000"/>
    <numFmt numFmtId="186" formatCode="#,##0.00_р_."/>
    <numFmt numFmtId="187" formatCode="?"/>
    <numFmt numFmtId="188" formatCode="#,##0.000"/>
  </numFmts>
  <fonts count="37">
    <font>
      <sz val="10"/>
      <color indexed="8"/>
      <name val="Arial"/>
      <family val="0"/>
    </font>
    <font>
      <sz val="8"/>
      <name val="Tahoma"/>
      <family val="2"/>
    </font>
    <font>
      <b/>
      <sz val="8"/>
      <name val="Tahoma"/>
      <family val="2"/>
    </font>
    <font>
      <sz val="12"/>
      <name val="Times New Roman"/>
      <family val="1"/>
    </font>
    <font>
      <sz val="10"/>
      <color indexed="8"/>
      <name val="Times New Roman"/>
      <family val="1"/>
    </font>
    <font>
      <b/>
      <sz val="10"/>
      <color indexed="8"/>
      <name val="Times New Roman"/>
      <family val="1"/>
    </font>
    <font>
      <b/>
      <sz val="10"/>
      <color indexed="10"/>
      <name val="Times New Roman"/>
      <family val="1"/>
    </font>
    <font>
      <sz val="10"/>
      <color indexed="10"/>
      <name val="Times New Roman"/>
      <family val="1"/>
    </font>
    <font>
      <sz val="10"/>
      <name val="Times New Roman"/>
      <family val="1"/>
    </font>
    <font>
      <b/>
      <sz val="10"/>
      <name val="Times New Roman"/>
      <family val="1"/>
    </font>
    <font>
      <sz val="12"/>
      <color indexed="8"/>
      <name val="Times New Roman"/>
      <family val="1"/>
    </font>
    <font>
      <sz val="10"/>
      <name val="Arial"/>
      <family val="2"/>
    </font>
    <font>
      <sz val="10"/>
      <name val="Arial Cyr"/>
      <family val="0"/>
    </font>
    <font>
      <sz val="11"/>
      <name val="Times New Roman"/>
      <family val="1"/>
    </font>
    <font>
      <sz val="11"/>
      <color indexed="8"/>
      <name val="Times New Roman"/>
      <family val="1"/>
    </font>
    <font>
      <b/>
      <sz val="11"/>
      <name val="Times New Roman"/>
      <family val="1"/>
    </font>
    <font>
      <b/>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color indexed="63"/>
      </top>
      <bottom>
        <color indexed="63"/>
      </bottom>
    </border>
    <border>
      <left style="medium"/>
      <right>
        <color indexed="63"/>
      </right>
      <top>
        <color indexed="63"/>
      </top>
      <bottom style="thin">
        <color indexed="22"/>
      </bottom>
    </border>
    <border>
      <left style="medium"/>
      <right>
        <color indexed="63"/>
      </right>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style="thin"/>
      <right style="thin"/>
      <top style="thin"/>
      <bottom style="medium"/>
    </border>
    <border>
      <left style="thin"/>
      <right style="medium"/>
      <top style="thin"/>
      <bottom style="thin"/>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thin"/>
      <right style="medium"/>
      <top style="medium"/>
      <bottom style="medium"/>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top>
        <color indexed="63"/>
      </top>
      <bottom style="medium"/>
    </border>
    <border>
      <left style="thin"/>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12" fillId="0" borderId="0">
      <alignment/>
      <protection/>
    </xf>
    <xf numFmtId="0" fontId="17" fillId="0" borderId="0">
      <alignment/>
      <protection/>
    </xf>
    <xf numFmtId="0" fontId="12"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4" borderId="0" applyNumberFormat="0" applyBorder="0" applyAlignment="0" applyProtection="0"/>
  </cellStyleXfs>
  <cellXfs count="116">
    <xf numFmtId="0" fontId="0" fillId="0" borderId="0" xfId="0" applyAlignment="1">
      <alignment/>
    </xf>
    <xf numFmtId="49" fontId="3" fillId="0" borderId="1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0" fontId="4" fillId="0" borderId="0" xfId="0" applyFont="1" applyAlignment="1">
      <alignment/>
    </xf>
    <xf numFmtId="0" fontId="4" fillId="0" borderId="0" xfId="0" applyFont="1" applyAlignment="1">
      <alignment horizontal="right"/>
    </xf>
    <xf numFmtId="0" fontId="4" fillId="0" borderId="0" xfId="0" applyFont="1" applyAlignment="1">
      <alignment/>
    </xf>
    <xf numFmtId="0" fontId="4" fillId="0" borderId="0" xfId="0" applyFont="1" applyBorder="1" applyAlignment="1">
      <alignment horizontal="right"/>
    </xf>
    <xf numFmtId="0" fontId="4" fillId="0" borderId="11" xfId="0" applyFont="1" applyFill="1" applyBorder="1" applyAlignment="1">
      <alignment horizontal="center"/>
    </xf>
    <xf numFmtId="0" fontId="4" fillId="0" borderId="12" xfId="0" applyFont="1" applyBorder="1" applyAlignment="1">
      <alignment horizontal="center" wrapText="1"/>
    </xf>
    <xf numFmtId="0" fontId="5" fillId="0" borderId="13" xfId="0" applyFont="1" applyFill="1" applyBorder="1" applyAlignment="1">
      <alignment wrapText="1"/>
    </xf>
    <xf numFmtId="0" fontId="5" fillId="0" borderId="14" xfId="0" applyFont="1" applyFill="1" applyBorder="1" applyAlignment="1">
      <alignment horizontal="center" wrapText="1"/>
    </xf>
    <xf numFmtId="49" fontId="5" fillId="0" borderId="14" xfId="0" applyNumberFormat="1" applyFont="1" applyFill="1" applyBorder="1" applyAlignment="1">
      <alignment horizontal="center" wrapText="1"/>
    </xf>
    <xf numFmtId="0" fontId="4" fillId="0" borderId="13" xfId="0" applyFont="1" applyFill="1" applyBorder="1" applyAlignment="1">
      <alignment wrapText="1"/>
    </xf>
    <xf numFmtId="0" fontId="4" fillId="0" borderId="14" xfId="0" applyFont="1" applyFill="1" applyBorder="1" applyAlignment="1">
      <alignment horizontal="center" wrapText="1"/>
    </xf>
    <xf numFmtId="49" fontId="4" fillId="0" borderId="14" xfId="0" applyNumberFormat="1" applyFont="1" applyFill="1" applyBorder="1" applyAlignment="1">
      <alignment horizontal="center" wrapText="1"/>
    </xf>
    <xf numFmtId="49" fontId="8" fillId="0" borderId="14" xfId="0" applyNumberFormat="1" applyFont="1" applyFill="1" applyBorder="1" applyAlignment="1">
      <alignment horizontal="center" wrapText="1"/>
    </xf>
    <xf numFmtId="0" fontId="8" fillId="0" borderId="13" xfId="0" applyFont="1" applyFill="1" applyBorder="1" applyAlignment="1">
      <alignment wrapText="1"/>
    </xf>
    <xf numFmtId="0" fontId="8" fillId="0" borderId="14" xfId="0" applyFont="1" applyFill="1" applyBorder="1" applyAlignment="1">
      <alignment horizontal="center" wrapText="1"/>
    </xf>
    <xf numFmtId="49" fontId="5" fillId="0" borderId="14" xfId="0" applyNumberFormat="1" applyFont="1" applyFill="1" applyBorder="1" applyAlignment="1" applyProtection="1">
      <alignment horizontal="center" wrapText="1"/>
      <protection/>
    </xf>
    <xf numFmtId="49" fontId="4" fillId="0" borderId="14" xfId="0" applyNumberFormat="1" applyFont="1" applyFill="1" applyBorder="1" applyAlignment="1" applyProtection="1">
      <alignment horizontal="center" wrapText="1"/>
      <protection/>
    </xf>
    <xf numFmtId="0" fontId="4" fillId="0" borderId="15" xfId="0" applyFont="1" applyFill="1" applyBorder="1" applyAlignment="1">
      <alignment wrapText="1"/>
    </xf>
    <xf numFmtId="0" fontId="5" fillId="0" borderId="0" xfId="0" applyFont="1" applyAlignment="1">
      <alignment/>
    </xf>
    <xf numFmtId="49" fontId="4" fillId="0" borderId="13" xfId="0" applyNumberFormat="1" applyFont="1" applyBorder="1" applyAlignment="1">
      <alignment horizontal="justify" vertical="center" wrapText="1"/>
    </xf>
    <xf numFmtId="0" fontId="5" fillId="0" borderId="16" xfId="0" applyFont="1" applyFill="1" applyBorder="1" applyAlignment="1">
      <alignment wrapText="1"/>
    </xf>
    <xf numFmtId="0" fontId="5" fillId="0" borderId="17" xfId="0" applyFont="1" applyFill="1" applyBorder="1" applyAlignment="1">
      <alignment wrapText="1"/>
    </xf>
    <xf numFmtId="0" fontId="4" fillId="0" borderId="18" xfId="0" applyFont="1" applyFill="1" applyBorder="1" applyAlignment="1">
      <alignment wrapText="1"/>
    </xf>
    <xf numFmtId="49" fontId="4" fillId="0" borderId="19" xfId="0" applyNumberFormat="1" applyFont="1" applyFill="1" applyBorder="1" applyAlignment="1">
      <alignment horizontal="center" wrapText="1"/>
    </xf>
    <xf numFmtId="0" fontId="4" fillId="0" borderId="14" xfId="0" applyFont="1" applyBorder="1" applyAlignment="1">
      <alignment/>
    </xf>
    <xf numFmtId="0" fontId="4" fillId="0" borderId="14" xfId="0" applyFont="1" applyBorder="1" applyAlignment="1">
      <alignment wrapText="1"/>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0" xfId="0" applyFont="1" applyFill="1" applyAlignment="1">
      <alignment/>
    </xf>
    <xf numFmtId="49" fontId="5" fillId="0" borderId="14" xfId="0" applyNumberFormat="1" applyFont="1" applyBorder="1" applyAlignment="1">
      <alignment horizontal="justify" vertical="center" wrapText="1"/>
    </xf>
    <xf numFmtId="49" fontId="5" fillId="0" borderId="14" xfId="0" applyNumberFormat="1" applyFont="1" applyBorder="1" applyAlignment="1">
      <alignment horizontal="center" vertical="center" wrapText="1"/>
    </xf>
    <xf numFmtId="49" fontId="4" fillId="0" borderId="14" xfId="0" applyNumberFormat="1" applyFont="1" applyBorder="1" applyAlignment="1">
      <alignment horizontal="justify" vertical="center" wrapText="1"/>
    </xf>
    <xf numFmtId="49" fontId="4" fillId="0" borderId="14" xfId="0" applyNumberFormat="1" applyFont="1" applyBorder="1" applyAlignment="1">
      <alignment horizontal="center" vertical="center" wrapText="1"/>
    </xf>
    <xf numFmtId="49" fontId="4" fillId="0" borderId="14" xfId="0" applyNumberFormat="1" applyFont="1" applyBorder="1" applyAlignment="1">
      <alignment horizontal="center" wrapText="1"/>
    </xf>
    <xf numFmtId="2" fontId="4" fillId="0" borderId="0" xfId="0" applyNumberFormat="1" applyFont="1" applyAlignment="1">
      <alignment/>
    </xf>
    <xf numFmtId="0" fontId="4" fillId="0" borderId="17" xfId="0" applyFont="1" applyFill="1" applyBorder="1" applyAlignment="1">
      <alignment wrapText="1"/>
    </xf>
    <xf numFmtId="0" fontId="5" fillId="0" borderId="20" xfId="0" applyFont="1" applyFill="1" applyBorder="1" applyAlignment="1">
      <alignment wrapText="1"/>
    </xf>
    <xf numFmtId="0" fontId="5" fillId="0" borderId="21" xfId="0" applyFont="1" applyBorder="1" applyAlignment="1">
      <alignment/>
    </xf>
    <xf numFmtId="0" fontId="0" fillId="0" borderId="0" xfId="0" applyFont="1" applyAlignment="1">
      <alignment horizontal="right"/>
    </xf>
    <xf numFmtId="0" fontId="0" fillId="0" borderId="0" xfId="0" applyAlignment="1">
      <alignment horizontal="right"/>
    </xf>
    <xf numFmtId="0" fontId="10" fillId="0" borderId="0" xfId="0" applyFont="1" applyAlignment="1">
      <alignment wrapText="1"/>
    </xf>
    <xf numFmtId="0" fontId="10" fillId="0" borderId="0" xfId="0" applyFont="1" applyAlignment="1">
      <alignment/>
    </xf>
    <xf numFmtId="0" fontId="10" fillId="0" borderId="14" xfId="0" applyFont="1" applyBorder="1" applyAlignment="1">
      <alignment horizontal="center"/>
    </xf>
    <xf numFmtId="0" fontId="10" fillId="0" borderId="22" xfId="0" applyFont="1" applyBorder="1" applyAlignment="1">
      <alignment horizontal="center"/>
    </xf>
    <xf numFmtId="0" fontId="10" fillId="0" borderId="14" xfId="0" applyFont="1" applyBorder="1" applyAlignment="1">
      <alignment horizontal="center" vertical="center" wrapText="1"/>
    </xf>
    <xf numFmtId="180" fontId="10" fillId="0" borderId="22" xfId="0" applyNumberFormat="1" applyFont="1" applyBorder="1" applyAlignment="1">
      <alignment horizontal="center" vertical="center" wrapText="1"/>
    </xf>
    <xf numFmtId="180" fontId="10" fillId="0" borderId="14" xfId="0" applyNumberFormat="1" applyFont="1" applyFill="1" applyBorder="1" applyAlignment="1">
      <alignment horizontal="center" vertical="center" wrapText="1"/>
    </xf>
    <xf numFmtId="180" fontId="10" fillId="0" borderId="14" xfId="0" applyNumberFormat="1" applyFont="1" applyBorder="1" applyAlignment="1">
      <alignment horizontal="center" vertical="center" wrapText="1"/>
    </xf>
    <xf numFmtId="180" fontId="0" fillId="0" borderId="0" xfId="0" applyNumberFormat="1" applyAlignment="1">
      <alignment/>
    </xf>
    <xf numFmtId="49" fontId="5" fillId="0" borderId="13" xfId="0" applyNumberFormat="1" applyFont="1" applyBorder="1" applyAlignment="1">
      <alignment horizontal="justify" vertical="center" wrapText="1"/>
    </xf>
    <xf numFmtId="49" fontId="4" fillId="0" borderId="13" xfId="0" applyNumberFormat="1" applyFont="1" applyBorder="1" applyAlignment="1">
      <alignment horizontal="justify" vertical="center" wrapText="1"/>
    </xf>
    <xf numFmtId="0" fontId="4" fillId="0" borderId="23" xfId="0" applyFont="1" applyFill="1" applyBorder="1" applyAlignment="1">
      <alignment horizontal="center" wrapText="1"/>
    </xf>
    <xf numFmtId="49" fontId="4" fillId="0" borderId="23" xfId="0" applyNumberFormat="1" applyFont="1" applyFill="1" applyBorder="1" applyAlignment="1">
      <alignment horizontal="center" wrapText="1"/>
    </xf>
    <xf numFmtId="0" fontId="4" fillId="0" borderId="14" xfId="0" applyFont="1" applyBorder="1" applyAlignment="1">
      <alignment horizontal="center"/>
    </xf>
    <xf numFmtId="0" fontId="4" fillId="0" borderId="13" xfId="0" applyFont="1" applyBorder="1" applyAlignment="1">
      <alignment wrapText="1"/>
    </xf>
    <xf numFmtId="0" fontId="4" fillId="0" borderId="24" xfId="0" applyFont="1" applyBorder="1" applyAlignment="1">
      <alignment horizontal="center"/>
    </xf>
    <xf numFmtId="0" fontId="3" fillId="0" borderId="14" xfId="0" applyFont="1" applyBorder="1" applyAlignment="1">
      <alignment horizontal="center"/>
    </xf>
    <xf numFmtId="0" fontId="8" fillId="24" borderId="14" xfId="0" applyFont="1" applyFill="1" applyBorder="1" applyAlignment="1">
      <alignment/>
    </xf>
    <xf numFmtId="0" fontId="8" fillId="0" borderId="14" xfId="0" applyFont="1" applyBorder="1" applyAlignment="1">
      <alignment/>
    </xf>
    <xf numFmtId="0" fontId="4" fillId="24" borderId="0" xfId="0" applyFont="1" applyFill="1" applyAlignment="1">
      <alignment/>
    </xf>
    <xf numFmtId="180" fontId="6" fillId="0" borderId="25" xfId="0" applyNumberFormat="1" applyFont="1" applyBorder="1" applyAlignment="1">
      <alignment/>
    </xf>
    <xf numFmtId="180" fontId="7" fillId="0" borderId="25" xfId="0" applyNumberFormat="1" applyFont="1" applyBorder="1" applyAlignment="1">
      <alignment/>
    </xf>
    <xf numFmtId="180" fontId="4" fillId="0" borderId="25" xfId="0" applyNumberFormat="1" applyFont="1" applyBorder="1" applyAlignment="1">
      <alignment/>
    </xf>
    <xf numFmtId="180" fontId="6" fillId="0" borderId="25" xfId="0" applyNumberFormat="1" applyFont="1" applyBorder="1" applyAlignment="1">
      <alignment/>
    </xf>
    <xf numFmtId="180" fontId="7" fillId="0" borderId="25" xfId="0" applyNumberFormat="1" applyFont="1" applyBorder="1" applyAlignment="1">
      <alignment horizontal="right"/>
    </xf>
    <xf numFmtId="180" fontId="7" fillId="0" borderId="25" xfId="0" applyNumberFormat="1" applyFont="1" applyBorder="1" applyAlignment="1">
      <alignment/>
    </xf>
    <xf numFmtId="180" fontId="8" fillId="0" borderId="25" xfId="0" applyNumberFormat="1" applyFont="1" applyBorder="1" applyAlignment="1">
      <alignment/>
    </xf>
    <xf numFmtId="180" fontId="7" fillId="0" borderId="25" xfId="0" applyNumberFormat="1" applyFont="1" applyFill="1" applyBorder="1" applyAlignment="1">
      <alignment wrapText="1"/>
    </xf>
    <xf numFmtId="180" fontId="7" fillId="0" borderId="25" xfId="0" applyNumberFormat="1" applyFont="1" applyBorder="1" applyAlignment="1">
      <alignment/>
    </xf>
    <xf numFmtId="180" fontId="7" fillId="0" borderId="26" xfId="0" applyNumberFormat="1" applyFont="1" applyBorder="1" applyAlignment="1">
      <alignment/>
    </xf>
    <xf numFmtId="180" fontId="4" fillId="0" borderId="27" xfId="0" applyNumberFormat="1" applyFont="1" applyBorder="1" applyAlignment="1">
      <alignment/>
    </xf>
    <xf numFmtId="180" fontId="4" fillId="0" borderId="28" xfId="0" applyNumberFormat="1" applyFont="1" applyBorder="1" applyAlignment="1">
      <alignment/>
    </xf>
    <xf numFmtId="180" fontId="9" fillId="0" borderId="25" xfId="0" applyNumberFormat="1" applyFont="1" applyBorder="1" applyAlignment="1">
      <alignment/>
    </xf>
    <xf numFmtId="180" fontId="5" fillId="0" borderId="29" xfId="0" applyNumberFormat="1" applyFont="1" applyBorder="1" applyAlignment="1">
      <alignment/>
    </xf>
    <xf numFmtId="0" fontId="4" fillId="0" borderId="13" xfId="0" applyNumberFormat="1" applyFont="1" applyFill="1" applyBorder="1" applyAlignment="1">
      <alignment wrapText="1"/>
    </xf>
    <xf numFmtId="0" fontId="4" fillId="0" borderId="30" xfId="0" applyFont="1" applyFill="1" applyBorder="1" applyAlignment="1">
      <alignment wrapText="1"/>
    </xf>
    <xf numFmtId="180" fontId="8" fillId="0" borderId="26" xfId="0" applyNumberFormat="1" applyFont="1" applyBorder="1" applyAlignment="1">
      <alignment/>
    </xf>
    <xf numFmtId="0" fontId="13" fillId="0" borderId="0" xfId="53" applyFont="1">
      <alignment/>
      <protection/>
    </xf>
    <xf numFmtId="0" fontId="14" fillId="0" borderId="0" xfId="54" applyFont="1">
      <alignment/>
      <protection/>
    </xf>
    <xf numFmtId="0" fontId="15" fillId="0" borderId="14" xfId="53" applyFont="1" applyBorder="1" applyAlignment="1">
      <alignment horizontal="center"/>
      <protection/>
    </xf>
    <xf numFmtId="0" fontId="15" fillId="0" borderId="14" xfId="53" applyFont="1" applyBorder="1" applyAlignment="1">
      <alignment horizontal="center" wrapText="1"/>
      <protection/>
    </xf>
    <xf numFmtId="0" fontId="13" fillId="0" borderId="14" xfId="53" applyFont="1" applyBorder="1" applyAlignment="1">
      <alignment horizontal="center" vertical="center" wrapText="1"/>
      <protection/>
    </xf>
    <xf numFmtId="0" fontId="13" fillId="0" borderId="14" xfId="53" applyFont="1" applyBorder="1" applyAlignment="1">
      <alignment vertical="center" wrapText="1"/>
      <protection/>
    </xf>
    <xf numFmtId="0" fontId="13" fillId="0" borderId="14" xfId="55" applyFont="1" applyBorder="1" applyAlignment="1">
      <alignment vertical="center" wrapText="1"/>
      <protection/>
    </xf>
    <xf numFmtId="0" fontId="16" fillId="0" borderId="31" xfId="0" applyFont="1" applyBorder="1" applyAlignment="1">
      <alignment/>
    </xf>
    <xf numFmtId="0" fontId="16" fillId="0" borderId="32" xfId="0" applyFont="1" applyBorder="1" applyAlignment="1">
      <alignment/>
    </xf>
    <xf numFmtId="0" fontId="16" fillId="0" borderId="33" xfId="0" applyFont="1" applyBorder="1" applyAlignment="1">
      <alignment/>
    </xf>
    <xf numFmtId="173" fontId="13" fillId="0" borderId="14" xfId="53" applyNumberFormat="1" applyFont="1" applyBorder="1" applyAlignment="1">
      <alignment horizontal="center" vertical="center" wrapText="1"/>
      <protection/>
    </xf>
    <xf numFmtId="173" fontId="16" fillId="0" borderId="34" xfId="0" applyNumberFormat="1" applyFont="1" applyBorder="1" applyAlignment="1">
      <alignment horizontal="center"/>
    </xf>
    <xf numFmtId="173" fontId="16" fillId="0" borderId="14" xfId="54" applyNumberFormat="1" applyFont="1" applyBorder="1">
      <alignment/>
      <protection/>
    </xf>
    <xf numFmtId="173" fontId="15" fillId="0" borderId="14" xfId="53" applyNumberFormat="1" applyFont="1" applyBorder="1" applyAlignment="1">
      <alignment horizontal="center" vertical="center" wrapText="1"/>
      <protection/>
    </xf>
    <xf numFmtId="180" fontId="3" fillId="0" borderId="14" xfId="0" applyNumberFormat="1" applyFont="1" applyBorder="1" applyAlignment="1">
      <alignment horizontal="center" vertical="center"/>
    </xf>
    <xf numFmtId="180" fontId="10" fillId="0" borderId="14" xfId="0" applyNumberFormat="1" applyFont="1" applyBorder="1" applyAlignment="1">
      <alignment horizontal="center" vertical="center"/>
    </xf>
    <xf numFmtId="0" fontId="4" fillId="0" borderId="0" xfId="0" applyFont="1" applyAlignment="1">
      <alignment horizontal="right"/>
    </xf>
    <xf numFmtId="0" fontId="5" fillId="0" borderId="0" xfId="0" applyFont="1" applyAlignment="1">
      <alignment horizontal="center" wrapText="1"/>
    </xf>
    <xf numFmtId="0" fontId="4" fillId="0" borderId="0" xfId="0"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horizontal="center" wrapText="1"/>
    </xf>
    <xf numFmtId="0" fontId="3" fillId="0" borderId="14" xfId="0" applyFont="1" applyBorder="1" applyAlignment="1">
      <alignment horizontal="center" wrapText="1"/>
    </xf>
    <xf numFmtId="0" fontId="11" fillId="0" borderId="14" xfId="0" applyFont="1" applyBorder="1" applyAlignment="1">
      <alignment/>
    </xf>
    <xf numFmtId="0" fontId="10" fillId="0" borderId="22"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3" xfId="0" applyFont="1" applyBorder="1" applyAlignment="1">
      <alignment horizontal="center" vertical="center" wrapText="1"/>
    </xf>
    <xf numFmtId="0" fontId="0" fillId="0" borderId="19" xfId="0" applyBorder="1" applyAlignment="1">
      <alignment/>
    </xf>
    <xf numFmtId="0" fontId="10" fillId="0" borderId="19" xfId="0" applyFont="1" applyBorder="1" applyAlignment="1">
      <alignment horizontal="center" vertical="center" wrapText="1"/>
    </xf>
    <xf numFmtId="0" fontId="10" fillId="0" borderId="37" xfId="0" applyFont="1" applyBorder="1" applyAlignment="1">
      <alignment horizontal="center" vertical="center" wrapText="1"/>
    </xf>
    <xf numFmtId="0" fontId="13" fillId="0" borderId="0" xfId="53" applyFont="1" applyAlignment="1">
      <alignment horizontal="right" wrapText="1"/>
      <protection/>
    </xf>
    <xf numFmtId="0" fontId="17" fillId="0" borderId="0" xfId="54" applyAlignment="1">
      <alignment/>
      <protection/>
    </xf>
    <xf numFmtId="0" fontId="13" fillId="0" borderId="0" xfId="53" applyFont="1" applyAlignment="1">
      <alignment horizontal="right"/>
      <protection/>
    </xf>
    <xf numFmtId="0" fontId="14" fillId="0" borderId="0" xfId="54" applyFont="1" applyAlignment="1">
      <alignment horizontal="right"/>
      <protection/>
    </xf>
    <xf numFmtId="0" fontId="15" fillId="0" borderId="0" xfId="53" applyFont="1" applyAlignment="1">
      <alignment horizont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3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93"/>
  <sheetViews>
    <sheetView zoomScalePageLayoutView="0" workbookViewId="0" topLeftCell="A1">
      <selection activeCell="A13" sqref="A13:G193"/>
    </sheetView>
  </sheetViews>
  <sheetFormatPr defaultColWidth="9.140625" defaultRowHeight="12.75"/>
  <cols>
    <col min="1" max="1" width="35.28125" style="3" customWidth="1"/>
    <col min="2" max="2" width="16.421875" style="3" customWidth="1"/>
    <col min="3" max="3" width="9.140625" style="3" customWidth="1"/>
    <col min="4" max="4" width="7.7109375" style="3" customWidth="1"/>
    <col min="5" max="5" width="9.140625" style="3" customWidth="1"/>
    <col min="6" max="6" width="10.140625" style="3" customWidth="1"/>
    <col min="7" max="7" width="11.7109375" style="3" customWidth="1"/>
    <col min="8" max="16384" width="9.140625" style="3" customWidth="1"/>
  </cols>
  <sheetData>
    <row r="1" spans="4:7" ht="12.75">
      <c r="D1" s="96" t="s">
        <v>106</v>
      </c>
      <c r="E1" s="96"/>
      <c r="F1" s="96"/>
      <c r="G1" s="96"/>
    </row>
    <row r="2" spans="4:7" ht="12.75">
      <c r="D2" s="96" t="s">
        <v>76</v>
      </c>
      <c r="E2" s="96"/>
      <c r="F2" s="96"/>
      <c r="G2" s="96"/>
    </row>
    <row r="3" spans="3:7" ht="12.75">
      <c r="C3" s="5"/>
      <c r="D3" s="96" t="s">
        <v>77</v>
      </c>
      <c r="E3" s="96"/>
      <c r="F3" s="96"/>
      <c r="G3" s="96"/>
    </row>
    <row r="4" spans="4:7" ht="12.75">
      <c r="D4" s="96" t="s">
        <v>167</v>
      </c>
      <c r="E4" s="96"/>
      <c r="F4" s="96"/>
      <c r="G4" s="96"/>
    </row>
    <row r="5" spans="4:7" ht="12.75">
      <c r="D5" s="96" t="s">
        <v>78</v>
      </c>
      <c r="E5" s="96"/>
      <c r="F5" s="96"/>
      <c r="G5" s="96"/>
    </row>
    <row r="6" spans="4:7" ht="12.75">
      <c r="D6" s="96" t="s">
        <v>79</v>
      </c>
      <c r="E6" s="96"/>
      <c r="F6" s="96"/>
      <c r="G6" s="96"/>
    </row>
    <row r="7" spans="6:7" ht="12.75">
      <c r="F7" s="98" t="s">
        <v>260</v>
      </c>
      <c r="G7" s="98"/>
    </row>
    <row r="8" spans="1:7" ht="12.75">
      <c r="A8" s="97" t="s">
        <v>220</v>
      </c>
      <c r="B8" s="97"/>
      <c r="C8" s="97"/>
      <c r="D8" s="97"/>
      <c r="E8" s="97"/>
      <c r="F8" s="97"/>
      <c r="G8" s="97"/>
    </row>
    <row r="9" spans="1:7" ht="12.75">
      <c r="A9" s="97"/>
      <c r="B9" s="97"/>
      <c r="C9" s="97"/>
      <c r="D9" s="97"/>
      <c r="E9" s="97"/>
      <c r="F9" s="97"/>
      <c r="G9" s="97"/>
    </row>
    <row r="10" spans="1:7" ht="33" customHeight="1">
      <c r="A10" s="97"/>
      <c r="B10" s="97"/>
      <c r="C10" s="97"/>
      <c r="D10" s="97"/>
      <c r="E10" s="97"/>
      <c r="F10" s="97"/>
      <c r="G10" s="97"/>
    </row>
    <row r="11" ht="12.75"/>
    <row r="12" ht="13.5" thickBot="1">
      <c r="G12" s="6"/>
    </row>
    <row r="13" spans="1:7" ht="78.75">
      <c r="A13" s="7" t="s">
        <v>29</v>
      </c>
      <c r="B13" s="1" t="s">
        <v>108</v>
      </c>
      <c r="C13" s="1" t="s">
        <v>109</v>
      </c>
      <c r="D13" s="1" t="s">
        <v>110</v>
      </c>
      <c r="E13" s="2" t="s">
        <v>111</v>
      </c>
      <c r="F13" s="1" t="s">
        <v>112</v>
      </c>
      <c r="G13" s="8" t="s">
        <v>107</v>
      </c>
    </row>
    <row r="14" spans="1:7" ht="63.75">
      <c r="A14" s="9" t="s">
        <v>168</v>
      </c>
      <c r="B14" s="10">
        <v>955</v>
      </c>
      <c r="C14" s="10"/>
      <c r="D14" s="10"/>
      <c r="E14" s="10"/>
      <c r="F14" s="10"/>
      <c r="G14" s="63">
        <f>SUM(G15+G61+G69+G78+G87+G152+G177+G182)</f>
        <v>29415.53</v>
      </c>
    </row>
    <row r="15" spans="1:7" ht="25.5">
      <c r="A15" s="9" t="s">
        <v>10</v>
      </c>
      <c r="B15" s="10">
        <v>955</v>
      </c>
      <c r="C15" s="10" t="s">
        <v>11</v>
      </c>
      <c r="D15" s="10" t="s">
        <v>11</v>
      </c>
      <c r="E15" s="10" t="s">
        <v>9</v>
      </c>
      <c r="F15" s="10" t="s">
        <v>9</v>
      </c>
      <c r="G15" s="63">
        <f>SUM(G16+G20+G36+G42+G46)</f>
        <v>4144.9</v>
      </c>
    </row>
    <row r="16" spans="1:7" ht="63.75" hidden="1">
      <c r="A16" s="9" t="s">
        <v>69</v>
      </c>
      <c r="B16" s="10">
        <v>955</v>
      </c>
      <c r="C16" s="11" t="s">
        <v>11</v>
      </c>
      <c r="D16" s="11" t="s">
        <v>1</v>
      </c>
      <c r="E16" s="11"/>
      <c r="F16" s="11"/>
      <c r="G16" s="63">
        <f>SUM(G17)</f>
        <v>0</v>
      </c>
    </row>
    <row r="17" spans="1:7" ht="38.25" hidden="1">
      <c r="A17" s="12" t="s">
        <v>123</v>
      </c>
      <c r="B17" s="13">
        <v>955</v>
      </c>
      <c r="C17" s="14" t="s">
        <v>11</v>
      </c>
      <c r="D17" s="14" t="s">
        <v>1</v>
      </c>
      <c r="E17" s="14" t="s">
        <v>14</v>
      </c>
      <c r="F17" s="14"/>
      <c r="G17" s="64">
        <f>SUM(G18)</f>
        <v>0</v>
      </c>
    </row>
    <row r="18" spans="1:7" ht="12.75" hidden="1">
      <c r="A18" s="12" t="s">
        <v>15</v>
      </c>
      <c r="B18" s="13">
        <v>955</v>
      </c>
      <c r="C18" s="13" t="s">
        <v>11</v>
      </c>
      <c r="D18" s="14" t="s">
        <v>1</v>
      </c>
      <c r="E18" s="13" t="s">
        <v>16</v>
      </c>
      <c r="F18" s="13" t="s">
        <v>9</v>
      </c>
      <c r="G18" s="64">
        <f>SUM(G19)</f>
        <v>0</v>
      </c>
    </row>
    <row r="19" spans="1:7" ht="25.5" hidden="1">
      <c r="A19" s="12" t="s">
        <v>2</v>
      </c>
      <c r="B19" s="13">
        <v>955</v>
      </c>
      <c r="C19" s="13" t="s">
        <v>11</v>
      </c>
      <c r="D19" s="14" t="s">
        <v>1</v>
      </c>
      <c r="E19" s="13" t="s">
        <v>16</v>
      </c>
      <c r="F19" s="13">
        <v>500</v>
      </c>
      <c r="G19" s="65"/>
    </row>
    <row r="20" spans="1:7" ht="66" customHeight="1">
      <c r="A20" s="9" t="s">
        <v>12</v>
      </c>
      <c r="B20" s="10">
        <v>955</v>
      </c>
      <c r="C20" s="11" t="s">
        <v>11</v>
      </c>
      <c r="D20" s="10" t="s">
        <v>13</v>
      </c>
      <c r="E20" s="10" t="s">
        <v>9</v>
      </c>
      <c r="F20" s="10" t="s">
        <v>9</v>
      </c>
      <c r="G20" s="66">
        <f>SUM(G21+G30)</f>
        <v>3299.9</v>
      </c>
    </row>
    <row r="21" spans="1:7" ht="38.25">
      <c r="A21" s="12" t="s">
        <v>123</v>
      </c>
      <c r="B21" s="13">
        <v>955</v>
      </c>
      <c r="C21" s="13" t="s">
        <v>11</v>
      </c>
      <c r="D21" s="13" t="s">
        <v>13</v>
      </c>
      <c r="E21" s="13" t="s">
        <v>14</v>
      </c>
      <c r="F21" s="13" t="s">
        <v>9</v>
      </c>
      <c r="G21" s="67">
        <f>SUM(G22+G28)</f>
        <v>2956.4</v>
      </c>
    </row>
    <row r="22" spans="1:7" ht="12.75">
      <c r="A22" s="12" t="s">
        <v>15</v>
      </c>
      <c r="B22" s="13">
        <v>955</v>
      </c>
      <c r="C22" s="14" t="s">
        <v>11</v>
      </c>
      <c r="D22" s="14" t="s">
        <v>13</v>
      </c>
      <c r="E22" s="14" t="s">
        <v>16</v>
      </c>
      <c r="F22" s="14"/>
      <c r="G22" s="67">
        <f>SUM(G23:G27)</f>
        <v>2739.4</v>
      </c>
    </row>
    <row r="23" spans="1:7" ht="25.5">
      <c r="A23" s="12" t="s">
        <v>187</v>
      </c>
      <c r="B23" s="13">
        <v>955</v>
      </c>
      <c r="C23" s="14" t="s">
        <v>11</v>
      </c>
      <c r="D23" s="14" t="s">
        <v>13</v>
      </c>
      <c r="E23" s="14" t="s">
        <v>16</v>
      </c>
      <c r="F23" s="14" t="s">
        <v>186</v>
      </c>
      <c r="G23" s="65">
        <v>2219.6</v>
      </c>
    </row>
    <row r="24" spans="1:7" ht="25.5">
      <c r="A24" s="12" t="s">
        <v>189</v>
      </c>
      <c r="B24" s="13">
        <v>955</v>
      </c>
      <c r="C24" s="14" t="s">
        <v>11</v>
      </c>
      <c r="D24" s="14" t="s">
        <v>13</v>
      </c>
      <c r="E24" s="14" t="s">
        <v>16</v>
      </c>
      <c r="F24" s="14" t="s">
        <v>188</v>
      </c>
      <c r="G24" s="65">
        <v>1.5</v>
      </c>
    </row>
    <row r="25" spans="1:7" ht="38.25">
      <c r="A25" s="12" t="s">
        <v>191</v>
      </c>
      <c r="B25" s="13">
        <v>955</v>
      </c>
      <c r="C25" s="14" t="s">
        <v>11</v>
      </c>
      <c r="D25" s="14" t="s">
        <v>13</v>
      </c>
      <c r="E25" s="14" t="s">
        <v>16</v>
      </c>
      <c r="F25" s="14" t="s">
        <v>190</v>
      </c>
      <c r="G25" s="65">
        <v>251.4</v>
      </c>
    </row>
    <row r="26" spans="1:7" ht="25.5">
      <c r="A26" s="12" t="s">
        <v>193</v>
      </c>
      <c r="B26" s="13">
        <v>955</v>
      </c>
      <c r="C26" s="14" t="s">
        <v>11</v>
      </c>
      <c r="D26" s="14" t="s">
        <v>13</v>
      </c>
      <c r="E26" s="14" t="s">
        <v>16</v>
      </c>
      <c r="F26" s="14" t="s">
        <v>192</v>
      </c>
      <c r="G26" s="65">
        <v>265.5</v>
      </c>
    </row>
    <row r="27" spans="1:7" ht="25.5">
      <c r="A27" s="12" t="s">
        <v>194</v>
      </c>
      <c r="B27" s="13">
        <v>955</v>
      </c>
      <c r="C27" s="14" t="s">
        <v>11</v>
      </c>
      <c r="D27" s="14" t="s">
        <v>13</v>
      </c>
      <c r="E27" s="14" t="s">
        <v>16</v>
      </c>
      <c r="F27" s="14" t="s">
        <v>195</v>
      </c>
      <c r="G27" s="65">
        <v>1.4</v>
      </c>
    </row>
    <row r="28" spans="1:7" ht="51">
      <c r="A28" s="12" t="s">
        <v>3</v>
      </c>
      <c r="B28" s="13">
        <v>955</v>
      </c>
      <c r="C28" s="13" t="s">
        <v>11</v>
      </c>
      <c r="D28" s="13" t="s">
        <v>13</v>
      </c>
      <c r="E28" s="14" t="s">
        <v>4</v>
      </c>
      <c r="F28" s="13" t="s">
        <v>9</v>
      </c>
      <c r="G28" s="64">
        <f>SUM(G29)</f>
        <v>217</v>
      </c>
    </row>
    <row r="29" spans="1:7" ht="25.5">
      <c r="A29" s="12" t="s">
        <v>187</v>
      </c>
      <c r="B29" s="13">
        <v>955</v>
      </c>
      <c r="C29" s="13" t="s">
        <v>11</v>
      </c>
      <c r="D29" s="13" t="s">
        <v>13</v>
      </c>
      <c r="E29" s="14" t="s">
        <v>4</v>
      </c>
      <c r="F29" s="13">
        <v>121</v>
      </c>
      <c r="G29" s="65">
        <v>217</v>
      </c>
    </row>
    <row r="30" spans="1:7" ht="12.75">
      <c r="A30" s="12" t="s">
        <v>124</v>
      </c>
      <c r="B30" s="13">
        <v>955</v>
      </c>
      <c r="C30" s="15" t="s">
        <v>11</v>
      </c>
      <c r="D30" s="15" t="s">
        <v>13</v>
      </c>
      <c r="E30" s="15" t="s">
        <v>126</v>
      </c>
      <c r="F30" s="13"/>
      <c r="G30" s="68">
        <f>SUM(G34+G31)</f>
        <v>343.5</v>
      </c>
    </row>
    <row r="31" spans="1:7" ht="127.5" customHeight="1">
      <c r="A31" s="77" t="s">
        <v>223</v>
      </c>
      <c r="B31" s="13">
        <v>955</v>
      </c>
      <c r="C31" s="15" t="s">
        <v>11</v>
      </c>
      <c r="D31" s="15" t="s">
        <v>13</v>
      </c>
      <c r="E31" s="15" t="s">
        <v>221</v>
      </c>
      <c r="F31" s="13"/>
      <c r="G31" s="68">
        <f>SUM(G32)</f>
        <v>1</v>
      </c>
    </row>
    <row r="32" spans="1:7" ht="51.75" customHeight="1">
      <c r="A32" s="12" t="s">
        <v>224</v>
      </c>
      <c r="B32" s="13">
        <v>955</v>
      </c>
      <c r="C32" s="15" t="s">
        <v>11</v>
      </c>
      <c r="D32" s="15" t="s">
        <v>13</v>
      </c>
      <c r="E32" s="15" t="s">
        <v>222</v>
      </c>
      <c r="F32" s="13"/>
      <c r="G32" s="68">
        <f>SUM(G33)</f>
        <v>1</v>
      </c>
    </row>
    <row r="33" spans="1:7" ht="25.5">
      <c r="A33" s="12" t="s">
        <v>193</v>
      </c>
      <c r="B33" s="13">
        <v>955</v>
      </c>
      <c r="C33" s="15" t="s">
        <v>11</v>
      </c>
      <c r="D33" s="15" t="s">
        <v>13</v>
      </c>
      <c r="E33" s="15" t="s">
        <v>222</v>
      </c>
      <c r="F33" s="13">
        <v>244</v>
      </c>
      <c r="G33" s="69">
        <v>1</v>
      </c>
    </row>
    <row r="34" spans="1:7" ht="89.25">
      <c r="A34" s="16" t="s">
        <v>125</v>
      </c>
      <c r="B34" s="13">
        <v>955</v>
      </c>
      <c r="C34" s="15" t="s">
        <v>11</v>
      </c>
      <c r="D34" s="15" t="s">
        <v>13</v>
      </c>
      <c r="E34" s="15" t="s">
        <v>8</v>
      </c>
      <c r="F34" s="17"/>
      <c r="G34" s="68">
        <f>SUM(G35)</f>
        <v>342.5</v>
      </c>
    </row>
    <row r="35" spans="1:7" ht="25.5">
      <c r="A35" s="12" t="s">
        <v>26</v>
      </c>
      <c r="B35" s="13">
        <v>955</v>
      </c>
      <c r="C35" s="14" t="s">
        <v>11</v>
      </c>
      <c r="D35" s="14" t="s">
        <v>13</v>
      </c>
      <c r="E35" s="14" t="s">
        <v>8</v>
      </c>
      <c r="F35" s="14" t="s">
        <v>196</v>
      </c>
      <c r="G35" s="65">
        <v>342.5</v>
      </c>
    </row>
    <row r="36" spans="1:7" ht="63.75">
      <c r="A36" s="9" t="s">
        <v>103</v>
      </c>
      <c r="B36" s="10">
        <v>955</v>
      </c>
      <c r="C36" s="10" t="s">
        <v>11</v>
      </c>
      <c r="D36" s="11" t="s">
        <v>102</v>
      </c>
      <c r="E36" s="10" t="s">
        <v>9</v>
      </c>
      <c r="F36" s="10" t="s">
        <v>9</v>
      </c>
      <c r="G36" s="66">
        <f>SUM(G37)</f>
        <v>470.7</v>
      </c>
    </row>
    <row r="37" spans="1:7" ht="12.75">
      <c r="A37" s="12" t="s">
        <v>124</v>
      </c>
      <c r="B37" s="13">
        <v>955</v>
      </c>
      <c r="C37" s="13" t="s">
        <v>11</v>
      </c>
      <c r="D37" s="14" t="s">
        <v>102</v>
      </c>
      <c r="E37" s="13">
        <v>5210000</v>
      </c>
      <c r="F37" s="13"/>
      <c r="G37" s="68">
        <f>SUM(G38+G40)</f>
        <v>470.7</v>
      </c>
    </row>
    <row r="38" spans="1:7" ht="81.75" customHeight="1">
      <c r="A38" s="12" t="s">
        <v>115</v>
      </c>
      <c r="B38" s="13">
        <v>955</v>
      </c>
      <c r="C38" s="13" t="s">
        <v>11</v>
      </c>
      <c r="D38" s="14" t="s">
        <v>102</v>
      </c>
      <c r="E38" s="13">
        <v>5210600</v>
      </c>
      <c r="F38" s="13" t="s">
        <v>9</v>
      </c>
      <c r="G38" s="64">
        <f>SUM(G39)</f>
        <v>431.8</v>
      </c>
    </row>
    <row r="39" spans="1:7" ht="25.5">
      <c r="A39" s="12" t="s">
        <v>26</v>
      </c>
      <c r="B39" s="13">
        <v>955</v>
      </c>
      <c r="C39" s="13" t="s">
        <v>11</v>
      </c>
      <c r="D39" s="14" t="s">
        <v>102</v>
      </c>
      <c r="E39" s="14" t="s">
        <v>8</v>
      </c>
      <c r="F39" s="14" t="s">
        <v>196</v>
      </c>
      <c r="G39" s="69">
        <v>431.8</v>
      </c>
    </row>
    <row r="40" spans="1:7" ht="117" customHeight="1">
      <c r="A40" s="12" t="s">
        <v>155</v>
      </c>
      <c r="B40" s="13">
        <v>955</v>
      </c>
      <c r="C40" s="14" t="s">
        <v>11</v>
      </c>
      <c r="D40" s="14" t="s">
        <v>102</v>
      </c>
      <c r="E40" s="14" t="s">
        <v>156</v>
      </c>
      <c r="F40" s="14"/>
      <c r="G40" s="68">
        <f>SUM(G41)</f>
        <v>38.9</v>
      </c>
    </row>
    <row r="41" spans="1:7" ht="25.5">
      <c r="A41" s="12" t="s">
        <v>26</v>
      </c>
      <c r="B41" s="13">
        <v>955</v>
      </c>
      <c r="C41" s="14" t="s">
        <v>11</v>
      </c>
      <c r="D41" s="14" t="s">
        <v>102</v>
      </c>
      <c r="E41" s="14" t="s">
        <v>156</v>
      </c>
      <c r="F41" s="14" t="s">
        <v>196</v>
      </c>
      <c r="G41" s="69">
        <v>38.9</v>
      </c>
    </row>
    <row r="42" spans="1:7" ht="12.75" hidden="1">
      <c r="A42" s="9" t="s">
        <v>19</v>
      </c>
      <c r="B42" s="10">
        <v>955</v>
      </c>
      <c r="C42" s="10" t="s">
        <v>11</v>
      </c>
      <c r="D42" s="11" t="s">
        <v>215</v>
      </c>
      <c r="E42" s="10" t="s">
        <v>9</v>
      </c>
      <c r="F42" s="10" t="s">
        <v>9</v>
      </c>
      <c r="G42" s="63">
        <f>SUM(G43)</f>
        <v>0</v>
      </c>
    </row>
    <row r="43" spans="1:7" ht="12.75" hidden="1">
      <c r="A43" s="12" t="s">
        <v>19</v>
      </c>
      <c r="B43" s="13">
        <v>955</v>
      </c>
      <c r="C43" s="13" t="s">
        <v>11</v>
      </c>
      <c r="D43" s="14" t="s">
        <v>215</v>
      </c>
      <c r="E43" s="13" t="s">
        <v>21</v>
      </c>
      <c r="F43" s="13" t="s">
        <v>9</v>
      </c>
      <c r="G43" s="64">
        <f>SUM(G44)</f>
        <v>0</v>
      </c>
    </row>
    <row r="44" spans="1:7" ht="15.75" customHeight="1" hidden="1">
      <c r="A44" s="12" t="s">
        <v>5</v>
      </c>
      <c r="B44" s="13">
        <v>955</v>
      </c>
      <c r="C44" s="13" t="s">
        <v>11</v>
      </c>
      <c r="D44" s="14" t="s">
        <v>215</v>
      </c>
      <c r="E44" s="14" t="s">
        <v>6</v>
      </c>
      <c r="F44" s="14" t="s">
        <v>9</v>
      </c>
      <c r="G44" s="64">
        <f>SUM(G45)</f>
        <v>0</v>
      </c>
    </row>
    <row r="45" spans="1:7" ht="12.75" hidden="1">
      <c r="A45" s="12" t="s">
        <v>17</v>
      </c>
      <c r="B45" s="13">
        <v>955</v>
      </c>
      <c r="C45" s="13" t="s">
        <v>11</v>
      </c>
      <c r="D45" s="14" t="s">
        <v>215</v>
      </c>
      <c r="E45" s="14" t="s">
        <v>6</v>
      </c>
      <c r="F45" s="14" t="s">
        <v>18</v>
      </c>
      <c r="G45" s="65"/>
    </row>
    <row r="46" spans="1:7" ht="25.5">
      <c r="A46" s="9" t="s">
        <v>22</v>
      </c>
      <c r="B46" s="10">
        <v>955</v>
      </c>
      <c r="C46" s="10" t="s">
        <v>11</v>
      </c>
      <c r="D46" s="11" t="s">
        <v>92</v>
      </c>
      <c r="E46" s="18" t="s">
        <v>9</v>
      </c>
      <c r="F46" s="11" t="s">
        <v>9</v>
      </c>
      <c r="G46" s="66">
        <f>SUM(G47+G53)</f>
        <v>374.3</v>
      </c>
    </row>
    <row r="47" spans="1:7" ht="51">
      <c r="A47" s="12" t="s">
        <v>116</v>
      </c>
      <c r="B47" s="13">
        <v>955</v>
      </c>
      <c r="C47" s="14" t="s">
        <v>11</v>
      </c>
      <c r="D47" s="14" t="s">
        <v>92</v>
      </c>
      <c r="E47" s="19" t="s">
        <v>93</v>
      </c>
      <c r="F47" s="14"/>
      <c r="G47" s="68">
        <f>SUM(G48)</f>
        <v>169.1</v>
      </c>
    </row>
    <row r="48" spans="1:7" ht="51">
      <c r="A48" s="12" t="s">
        <v>127</v>
      </c>
      <c r="B48" s="13">
        <v>955</v>
      </c>
      <c r="C48" s="14" t="s">
        <v>11</v>
      </c>
      <c r="D48" s="14" t="s">
        <v>92</v>
      </c>
      <c r="E48" s="19" t="s">
        <v>94</v>
      </c>
      <c r="F48" s="14"/>
      <c r="G48" s="64">
        <f>SUM(G49+G51)</f>
        <v>169.1</v>
      </c>
    </row>
    <row r="49" spans="1:7" ht="38.25" hidden="1">
      <c r="A49" s="12" t="s">
        <v>117</v>
      </c>
      <c r="B49" s="13">
        <v>955</v>
      </c>
      <c r="C49" s="14" t="s">
        <v>11</v>
      </c>
      <c r="D49" s="14" t="s">
        <v>92</v>
      </c>
      <c r="E49" s="19" t="s">
        <v>128</v>
      </c>
      <c r="F49" s="14"/>
      <c r="G49" s="64">
        <f>SUM(G50)</f>
        <v>107</v>
      </c>
    </row>
    <row r="50" spans="1:7" ht="25.5">
      <c r="A50" s="12" t="s">
        <v>193</v>
      </c>
      <c r="B50" s="13">
        <v>955</v>
      </c>
      <c r="C50" s="14" t="s">
        <v>11</v>
      </c>
      <c r="D50" s="14" t="s">
        <v>92</v>
      </c>
      <c r="E50" s="19" t="s">
        <v>128</v>
      </c>
      <c r="F50" s="14" t="s">
        <v>192</v>
      </c>
      <c r="G50" s="69">
        <v>107</v>
      </c>
    </row>
    <row r="51" spans="1:7" ht="38.25">
      <c r="A51" s="12" t="s">
        <v>129</v>
      </c>
      <c r="B51" s="13">
        <v>955</v>
      </c>
      <c r="C51" s="14" t="s">
        <v>11</v>
      </c>
      <c r="D51" s="14" t="s">
        <v>92</v>
      </c>
      <c r="E51" s="19" t="s">
        <v>130</v>
      </c>
      <c r="F51" s="14"/>
      <c r="G51" s="68">
        <f>SUM(G52)</f>
        <v>62.1</v>
      </c>
    </row>
    <row r="52" spans="1:7" ht="25.5">
      <c r="A52" s="12" t="s">
        <v>193</v>
      </c>
      <c r="B52" s="13">
        <v>955</v>
      </c>
      <c r="C52" s="14" t="s">
        <v>11</v>
      </c>
      <c r="D52" s="14" t="s">
        <v>92</v>
      </c>
      <c r="E52" s="19" t="s">
        <v>130</v>
      </c>
      <c r="F52" s="14" t="s">
        <v>192</v>
      </c>
      <c r="G52" s="69">
        <v>62.1</v>
      </c>
    </row>
    <row r="53" spans="1:7" ht="38.25">
      <c r="A53" s="20" t="s">
        <v>157</v>
      </c>
      <c r="B53" s="13">
        <v>955</v>
      </c>
      <c r="C53" s="13" t="s">
        <v>11</v>
      </c>
      <c r="D53" s="14" t="s">
        <v>92</v>
      </c>
      <c r="E53" s="14" t="s">
        <v>89</v>
      </c>
      <c r="F53" s="14" t="s">
        <v>9</v>
      </c>
      <c r="G53" s="64">
        <f>SUM(G54)</f>
        <v>205.20000000000002</v>
      </c>
    </row>
    <row r="54" spans="1:7" ht="25.5">
      <c r="A54" s="12" t="s">
        <v>173</v>
      </c>
      <c r="B54" s="13">
        <v>955</v>
      </c>
      <c r="C54" s="14" t="s">
        <v>11</v>
      </c>
      <c r="D54" s="14" t="s">
        <v>92</v>
      </c>
      <c r="E54" s="14" t="s">
        <v>83</v>
      </c>
      <c r="F54" s="14"/>
      <c r="G54" s="64">
        <f>SUM(G59+G55+G57)</f>
        <v>205.20000000000002</v>
      </c>
    </row>
    <row r="55" spans="1:7" ht="25.5">
      <c r="A55" s="12" t="s">
        <v>198</v>
      </c>
      <c r="B55" s="13">
        <v>955</v>
      </c>
      <c r="C55" s="14" t="s">
        <v>11</v>
      </c>
      <c r="D55" s="14" t="s">
        <v>92</v>
      </c>
      <c r="E55" s="14" t="s">
        <v>197</v>
      </c>
      <c r="F55" s="14"/>
      <c r="G55" s="64">
        <f>SUM(G56)</f>
        <v>1.9</v>
      </c>
    </row>
    <row r="56" spans="1:7" ht="25.5">
      <c r="A56" s="12" t="s">
        <v>194</v>
      </c>
      <c r="B56" s="13">
        <v>955</v>
      </c>
      <c r="C56" s="14" t="s">
        <v>11</v>
      </c>
      <c r="D56" s="14" t="s">
        <v>92</v>
      </c>
      <c r="E56" s="14" t="s">
        <v>197</v>
      </c>
      <c r="F56" s="14" t="s">
        <v>195</v>
      </c>
      <c r="G56" s="69">
        <v>1.9</v>
      </c>
    </row>
    <row r="57" spans="1:7" ht="25.5">
      <c r="A57" s="12" t="s">
        <v>172</v>
      </c>
      <c r="B57" s="13">
        <v>955</v>
      </c>
      <c r="C57" s="14" t="s">
        <v>11</v>
      </c>
      <c r="D57" s="14" t="s">
        <v>92</v>
      </c>
      <c r="E57" s="14" t="s">
        <v>225</v>
      </c>
      <c r="F57" s="14"/>
      <c r="G57" s="64">
        <f>SUM(G58)</f>
        <v>10</v>
      </c>
    </row>
    <row r="58" spans="1:7" ht="25.5">
      <c r="A58" s="12" t="s">
        <v>194</v>
      </c>
      <c r="B58" s="13">
        <v>955</v>
      </c>
      <c r="C58" s="14" t="s">
        <v>11</v>
      </c>
      <c r="D58" s="14" t="s">
        <v>92</v>
      </c>
      <c r="E58" s="14" t="s">
        <v>225</v>
      </c>
      <c r="F58" s="14" t="s">
        <v>195</v>
      </c>
      <c r="G58" s="69">
        <v>10</v>
      </c>
    </row>
    <row r="59" spans="1:7" ht="25.5">
      <c r="A59" s="12" t="s">
        <v>172</v>
      </c>
      <c r="B59" s="13">
        <v>955</v>
      </c>
      <c r="C59" s="14" t="s">
        <v>11</v>
      </c>
      <c r="D59" s="14" t="s">
        <v>92</v>
      </c>
      <c r="E59" s="14" t="s">
        <v>171</v>
      </c>
      <c r="F59" s="14"/>
      <c r="G59" s="68">
        <f>SUM(G60)</f>
        <v>193.3</v>
      </c>
    </row>
    <row r="60" spans="1:7" ht="25.5">
      <c r="A60" s="12" t="s">
        <v>193</v>
      </c>
      <c r="B60" s="13">
        <v>955</v>
      </c>
      <c r="C60" s="14" t="s">
        <v>11</v>
      </c>
      <c r="D60" s="14" t="s">
        <v>92</v>
      </c>
      <c r="E60" s="14" t="s">
        <v>171</v>
      </c>
      <c r="F60" s="14" t="s">
        <v>192</v>
      </c>
      <c r="G60" s="65">
        <v>193.3</v>
      </c>
    </row>
    <row r="61" spans="1:7" ht="12.75">
      <c r="A61" s="9" t="s">
        <v>34</v>
      </c>
      <c r="B61" s="10">
        <v>955</v>
      </c>
      <c r="C61" s="11" t="s">
        <v>71</v>
      </c>
      <c r="D61" s="11"/>
      <c r="E61" s="11"/>
      <c r="F61" s="11"/>
      <c r="G61" s="66">
        <f>SUM(G62)</f>
        <v>95.93</v>
      </c>
    </row>
    <row r="62" spans="1:7" ht="25.5">
      <c r="A62" s="9" t="s">
        <v>35</v>
      </c>
      <c r="B62" s="10">
        <v>955</v>
      </c>
      <c r="C62" s="11" t="s">
        <v>71</v>
      </c>
      <c r="D62" s="11" t="s">
        <v>72</v>
      </c>
      <c r="E62" s="11"/>
      <c r="F62" s="11"/>
      <c r="G62" s="63">
        <f>SUM(G63)</f>
        <v>95.93</v>
      </c>
    </row>
    <row r="63" spans="1:7" ht="25.5">
      <c r="A63" s="12" t="s">
        <v>36</v>
      </c>
      <c r="B63" s="13">
        <v>955</v>
      </c>
      <c r="C63" s="14" t="s">
        <v>71</v>
      </c>
      <c r="D63" s="14" t="s">
        <v>72</v>
      </c>
      <c r="E63" s="14" t="s">
        <v>37</v>
      </c>
      <c r="F63" s="14"/>
      <c r="G63" s="64">
        <f>SUM(G64)</f>
        <v>95.93</v>
      </c>
    </row>
    <row r="64" spans="1:7" ht="38.25">
      <c r="A64" s="12" t="s">
        <v>38</v>
      </c>
      <c r="B64" s="13">
        <v>955</v>
      </c>
      <c r="C64" s="14" t="s">
        <v>71</v>
      </c>
      <c r="D64" s="14" t="s">
        <v>72</v>
      </c>
      <c r="E64" s="14" t="s">
        <v>39</v>
      </c>
      <c r="F64" s="14"/>
      <c r="G64" s="64">
        <f>SUM(G65:G68)</f>
        <v>95.93</v>
      </c>
    </row>
    <row r="65" spans="1:7" ht="12.75">
      <c r="A65" s="12" t="s">
        <v>187</v>
      </c>
      <c r="B65" s="13">
        <v>955</v>
      </c>
      <c r="C65" s="14" t="s">
        <v>71</v>
      </c>
      <c r="D65" s="14" t="s">
        <v>72</v>
      </c>
      <c r="E65" s="14" t="s">
        <v>39</v>
      </c>
      <c r="F65" s="14" t="s">
        <v>199</v>
      </c>
      <c r="G65" s="65">
        <v>88.4</v>
      </c>
    </row>
    <row r="66" spans="1:7" ht="25.5">
      <c r="A66" s="12" t="s">
        <v>189</v>
      </c>
      <c r="B66" s="13">
        <v>955</v>
      </c>
      <c r="C66" s="14" t="s">
        <v>71</v>
      </c>
      <c r="D66" s="14" t="s">
        <v>72</v>
      </c>
      <c r="E66" s="14" t="s">
        <v>39</v>
      </c>
      <c r="F66" s="14" t="s">
        <v>200</v>
      </c>
      <c r="G66" s="65">
        <v>2.4</v>
      </c>
    </row>
    <row r="67" spans="1:7" ht="38.25">
      <c r="A67" s="12" t="s">
        <v>191</v>
      </c>
      <c r="B67" s="13">
        <v>955</v>
      </c>
      <c r="C67" s="14" t="s">
        <v>71</v>
      </c>
      <c r="D67" s="14" t="s">
        <v>72</v>
      </c>
      <c r="E67" s="14" t="s">
        <v>39</v>
      </c>
      <c r="F67" s="14" t="s">
        <v>190</v>
      </c>
      <c r="G67" s="65">
        <v>2.1</v>
      </c>
    </row>
    <row r="68" spans="1:7" ht="25.5">
      <c r="A68" s="12" t="s">
        <v>193</v>
      </c>
      <c r="B68" s="13">
        <v>955</v>
      </c>
      <c r="C68" s="14" t="s">
        <v>71</v>
      </c>
      <c r="D68" s="14" t="s">
        <v>72</v>
      </c>
      <c r="E68" s="14" t="s">
        <v>39</v>
      </c>
      <c r="F68" s="14" t="s">
        <v>192</v>
      </c>
      <c r="G68" s="65">
        <v>3.03</v>
      </c>
    </row>
    <row r="69" spans="1:7" ht="25.5">
      <c r="A69" s="9" t="s">
        <v>41</v>
      </c>
      <c r="B69" s="10">
        <v>955</v>
      </c>
      <c r="C69" s="11" t="s">
        <v>73</v>
      </c>
      <c r="D69" s="11"/>
      <c r="E69" s="11"/>
      <c r="F69" s="11"/>
      <c r="G69" s="66">
        <f>SUM(G70+G74)</f>
        <v>185.1</v>
      </c>
    </row>
    <row r="70" spans="1:7" ht="51">
      <c r="A70" s="9" t="s">
        <v>105</v>
      </c>
      <c r="B70" s="10">
        <v>955</v>
      </c>
      <c r="C70" s="11" t="s">
        <v>73</v>
      </c>
      <c r="D70" s="11" t="s">
        <v>104</v>
      </c>
      <c r="E70" s="11"/>
      <c r="F70" s="11"/>
      <c r="G70" s="63">
        <f>SUM(G71)</f>
        <v>160.1</v>
      </c>
    </row>
    <row r="71" spans="1:7" ht="12.75">
      <c r="A71" s="12" t="s">
        <v>114</v>
      </c>
      <c r="B71" s="13">
        <v>955</v>
      </c>
      <c r="C71" s="14" t="s">
        <v>73</v>
      </c>
      <c r="D71" s="14" t="s">
        <v>104</v>
      </c>
      <c r="E71" s="14" t="s">
        <v>126</v>
      </c>
      <c r="F71" s="14"/>
      <c r="G71" s="64">
        <f>SUM(G72)</f>
        <v>160.1</v>
      </c>
    </row>
    <row r="72" spans="1:7" ht="76.5">
      <c r="A72" s="12" t="s">
        <v>125</v>
      </c>
      <c r="B72" s="13">
        <v>955</v>
      </c>
      <c r="C72" s="14" t="s">
        <v>73</v>
      </c>
      <c r="D72" s="14" t="s">
        <v>104</v>
      </c>
      <c r="E72" s="14" t="s">
        <v>8</v>
      </c>
      <c r="F72" s="14"/>
      <c r="G72" s="64">
        <f>SUM(G73)</f>
        <v>160.1</v>
      </c>
    </row>
    <row r="73" spans="1:7" ht="12.75">
      <c r="A73" s="12" t="s">
        <v>26</v>
      </c>
      <c r="B73" s="13">
        <v>955</v>
      </c>
      <c r="C73" s="14" t="s">
        <v>73</v>
      </c>
      <c r="D73" s="14" t="s">
        <v>104</v>
      </c>
      <c r="E73" s="14" t="s">
        <v>8</v>
      </c>
      <c r="F73" s="14" t="s">
        <v>196</v>
      </c>
      <c r="G73" s="69">
        <v>160.1</v>
      </c>
    </row>
    <row r="74" spans="1:7" s="21" customFormat="1" ht="12.75">
      <c r="A74" s="9" t="s">
        <v>118</v>
      </c>
      <c r="B74" s="10">
        <v>955</v>
      </c>
      <c r="C74" s="11" t="s">
        <v>73</v>
      </c>
      <c r="D74" s="11" t="s">
        <v>131</v>
      </c>
      <c r="E74" s="11"/>
      <c r="F74" s="11"/>
      <c r="G74" s="66">
        <f>SUM(G75)</f>
        <v>25</v>
      </c>
    </row>
    <row r="75" spans="1:7" ht="38.25">
      <c r="A75" s="12" t="s">
        <v>157</v>
      </c>
      <c r="B75" s="13">
        <v>955</v>
      </c>
      <c r="C75" s="14" t="s">
        <v>73</v>
      </c>
      <c r="D75" s="14" t="s">
        <v>131</v>
      </c>
      <c r="E75" s="14" t="s">
        <v>89</v>
      </c>
      <c r="F75" s="14"/>
      <c r="G75" s="68">
        <f>SUM(G76)</f>
        <v>25</v>
      </c>
    </row>
    <row r="76" spans="1:7" ht="25.5">
      <c r="A76" s="12" t="s">
        <v>82</v>
      </c>
      <c r="B76" s="13">
        <v>955</v>
      </c>
      <c r="C76" s="14" t="s">
        <v>73</v>
      </c>
      <c r="D76" s="14" t="s">
        <v>131</v>
      </c>
      <c r="E76" s="14" t="s">
        <v>83</v>
      </c>
      <c r="F76" s="14"/>
      <c r="G76" s="68">
        <f>SUM(G77)</f>
        <v>25</v>
      </c>
    </row>
    <row r="77" spans="1:7" ht="25.5">
      <c r="A77" s="12" t="s">
        <v>193</v>
      </c>
      <c r="B77" s="13">
        <v>955</v>
      </c>
      <c r="C77" s="14" t="s">
        <v>73</v>
      </c>
      <c r="D77" s="14" t="s">
        <v>131</v>
      </c>
      <c r="E77" s="14" t="s">
        <v>171</v>
      </c>
      <c r="F77" s="14" t="s">
        <v>192</v>
      </c>
      <c r="G77" s="69">
        <v>25</v>
      </c>
    </row>
    <row r="78" spans="1:7" ht="12.75">
      <c r="A78" s="52" t="s">
        <v>80</v>
      </c>
      <c r="B78" s="33" t="s">
        <v>169</v>
      </c>
      <c r="C78" s="11" t="s">
        <v>81</v>
      </c>
      <c r="D78" s="33"/>
      <c r="E78" s="33" t="s">
        <v>9</v>
      </c>
      <c r="F78" s="33" t="s">
        <v>9</v>
      </c>
      <c r="G78" s="63">
        <f>SUM(G79)</f>
        <v>932.9</v>
      </c>
    </row>
    <row r="79" spans="1:7" ht="12.75">
      <c r="A79" s="52" t="s">
        <v>143</v>
      </c>
      <c r="B79" s="33" t="s">
        <v>169</v>
      </c>
      <c r="C79" s="11" t="s">
        <v>81</v>
      </c>
      <c r="D79" s="33" t="s">
        <v>150</v>
      </c>
      <c r="E79" s="33" t="s">
        <v>9</v>
      </c>
      <c r="F79" s="33" t="s">
        <v>9</v>
      </c>
      <c r="G79" s="63">
        <f>SUM(G80+G84)</f>
        <v>932.9</v>
      </c>
    </row>
    <row r="80" spans="1:7" ht="12.75">
      <c r="A80" s="53" t="s">
        <v>144</v>
      </c>
      <c r="B80" s="13">
        <v>955</v>
      </c>
      <c r="C80" s="14" t="s">
        <v>81</v>
      </c>
      <c r="D80" s="35" t="s">
        <v>150</v>
      </c>
      <c r="E80" s="35" t="s">
        <v>147</v>
      </c>
      <c r="F80" s="35" t="s">
        <v>9</v>
      </c>
      <c r="G80" s="64">
        <f>SUM(G81)</f>
        <v>581</v>
      </c>
    </row>
    <row r="81" spans="1:7" ht="12.75">
      <c r="A81" s="53" t="s">
        <v>145</v>
      </c>
      <c r="B81" s="13">
        <v>955</v>
      </c>
      <c r="C81" s="14" t="s">
        <v>81</v>
      </c>
      <c r="D81" s="35" t="s">
        <v>150</v>
      </c>
      <c r="E81" s="35" t="s">
        <v>148</v>
      </c>
      <c r="F81" s="35" t="s">
        <v>9</v>
      </c>
      <c r="G81" s="64">
        <f>SUM(G82)</f>
        <v>581</v>
      </c>
    </row>
    <row r="82" spans="1:7" ht="76.5">
      <c r="A82" s="53" t="s">
        <v>146</v>
      </c>
      <c r="B82" s="13">
        <v>955</v>
      </c>
      <c r="C82" s="14" t="s">
        <v>81</v>
      </c>
      <c r="D82" s="36" t="s">
        <v>150</v>
      </c>
      <c r="E82" s="36" t="s">
        <v>149</v>
      </c>
      <c r="F82" s="35" t="s">
        <v>9</v>
      </c>
      <c r="G82" s="64">
        <f>SUM(G83)</f>
        <v>581</v>
      </c>
    </row>
    <row r="83" spans="1:7" ht="25.5">
      <c r="A83" s="12" t="s">
        <v>193</v>
      </c>
      <c r="B83" s="13">
        <v>955</v>
      </c>
      <c r="C83" s="14" t="s">
        <v>81</v>
      </c>
      <c r="D83" s="36" t="s">
        <v>150</v>
      </c>
      <c r="E83" s="36" t="s">
        <v>149</v>
      </c>
      <c r="F83" s="36" t="s">
        <v>192</v>
      </c>
      <c r="G83" s="69">
        <v>581</v>
      </c>
    </row>
    <row r="84" spans="1:7" ht="25.5">
      <c r="A84" s="53" t="s">
        <v>99</v>
      </c>
      <c r="B84" s="13">
        <v>955</v>
      </c>
      <c r="C84" s="14" t="s">
        <v>81</v>
      </c>
      <c r="D84" s="36" t="s">
        <v>150</v>
      </c>
      <c r="E84" s="36" t="s">
        <v>100</v>
      </c>
      <c r="F84" s="35"/>
      <c r="G84" s="68">
        <f>SUM(G85)</f>
        <v>351.9</v>
      </c>
    </row>
    <row r="85" spans="1:7" ht="38.25">
      <c r="A85" s="53" t="s">
        <v>175</v>
      </c>
      <c r="B85" s="13">
        <v>955</v>
      </c>
      <c r="C85" s="14" t="s">
        <v>81</v>
      </c>
      <c r="D85" s="36" t="s">
        <v>150</v>
      </c>
      <c r="E85" s="36" t="s">
        <v>174</v>
      </c>
      <c r="F85" s="35"/>
      <c r="G85" s="68">
        <f>SUM(G86)</f>
        <v>351.9</v>
      </c>
    </row>
    <row r="86" spans="1:7" ht="25.5">
      <c r="A86" s="12" t="s">
        <v>193</v>
      </c>
      <c r="B86" s="13">
        <v>955</v>
      </c>
      <c r="C86" s="14" t="s">
        <v>81</v>
      </c>
      <c r="D86" s="36" t="s">
        <v>150</v>
      </c>
      <c r="E86" s="36" t="s">
        <v>174</v>
      </c>
      <c r="F86" s="36" t="s">
        <v>192</v>
      </c>
      <c r="G86" s="69">
        <v>351.9</v>
      </c>
    </row>
    <row r="87" spans="1:9" ht="12.75">
      <c r="A87" s="9" t="s">
        <v>30</v>
      </c>
      <c r="B87" s="10">
        <v>955</v>
      </c>
      <c r="C87" s="11" t="s">
        <v>31</v>
      </c>
      <c r="D87" s="11"/>
      <c r="E87" s="11"/>
      <c r="F87" s="11"/>
      <c r="G87" s="63">
        <f>SUM(G96+G88+G123)</f>
        <v>20662.699999999997</v>
      </c>
      <c r="I87" s="37"/>
    </row>
    <row r="88" spans="1:7" ht="12.75">
      <c r="A88" s="9" t="s">
        <v>42</v>
      </c>
      <c r="B88" s="10">
        <v>955</v>
      </c>
      <c r="C88" s="11" t="s">
        <v>31</v>
      </c>
      <c r="D88" s="11" t="s">
        <v>74</v>
      </c>
      <c r="E88" s="11"/>
      <c r="F88" s="11"/>
      <c r="G88" s="66">
        <f>SUM(G89)</f>
        <v>1974</v>
      </c>
    </row>
    <row r="89" spans="1:7" ht="12.75">
      <c r="A89" s="12" t="s">
        <v>43</v>
      </c>
      <c r="B89" s="13">
        <v>955</v>
      </c>
      <c r="C89" s="14" t="s">
        <v>31</v>
      </c>
      <c r="D89" s="14" t="s">
        <v>74</v>
      </c>
      <c r="E89" s="14" t="s">
        <v>44</v>
      </c>
      <c r="F89" s="11"/>
      <c r="G89" s="64">
        <f>SUM(G90+G92+G94)</f>
        <v>1974</v>
      </c>
    </row>
    <row r="90" spans="1:7" ht="63.75">
      <c r="A90" s="12" t="s">
        <v>45</v>
      </c>
      <c r="B90" s="13">
        <v>955</v>
      </c>
      <c r="C90" s="14" t="s">
        <v>31</v>
      </c>
      <c r="D90" s="14" t="s">
        <v>74</v>
      </c>
      <c r="E90" s="14" t="s">
        <v>46</v>
      </c>
      <c r="F90" s="11"/>
      <c r="G90" s="64">
        <f>SUM(G91)</f>
        <v>1960</v>
      </c>
    </row>
    <row r="91" spans="1:7" ht="51">
      <c r="A91" s="12" t="s">
        <v>202</v>
      </c>
      <c r="B91" s="13">
        <v>955</v>
      </c>
      <c r="C91" s="14" t="s">
        <v>31</v>
      </c>
      <c r="D91" s="14" t="s">
        <v>74</v>
      </c>
      <c r="E91" s="14" t="s">
        <v>46</v>
      </c>
      <c r="F91" s="14" t="s">
        <v>201</v>
      </c>
      <c r="G91" s="65">
        <v>1960</v>
      </c>
    </row>
    <row r="92" spans="1:7" ht="25.5">
      <c r="A92" s="12" t="s">
        <v>132</v>
      </c>
      <c r="B92" s="13">
        <v>955</v>
      </c>
      <c r="C92" s="14" t="s">
        <v>31</v>
      </c>
      <c r="D92" s="14" t="s">
        <v>74</v>
      </c>
      <c r="E92" s="14" t="s">
        <v>47</v>
      </c>
      <c r="F92" s="14"/>
      <c r="G92" s="64">
        <f>SUM(G93)</f>
        <v>14</v>
      </c>
    </row>
    <row r="93" spans="1:7" ht="51">
      <c r="A93" s="12" t="s">
        <v>202</v>
      </c>
      <c r="B93" s="13">
        <v>955</v>
      </c>
      <c r="C93" s="14" t="s">
        <v>31</v>
      </c>
      <c r="D93" s="14" t="s">
        <v>74</v>
      </c>
      <c r="E93" s="14" t="s">
        <v>47</v>
      </c>
      <c r="F93" s="14" t="s">
        <v>201</v>
      </c>
      <c r="G93" s="65">
        <v>14</v>
      </c>
    </row>
    <row r="94" spans="1:7" ht="51" hidden="1">
      <c r="A94" s="12" t="s">
        <v>119</v>
      </c>
      <c r="B94" s="13">
        <v>955</v>
      </c>
      <c r="C94" s="14" t="s">
        <v>31</v>
      </c>
      <c r="D94" s="14" t="s">
        <v>74</v>
      </c>
      <c r="E94" s="14" t="s">
        <v>133</v>
      </c>
      <c r="F94" s="14"/>
      <c r="G94" s="68">
        <f>SUM(G95)</f>
        <v>0</v>
      </c>
    </row>
    <row r="95" spans="1:7" ht="25.5" hidden="1">
      <c r="A95" s="12" t="s">
        <v>2</v>
      </c>
      <c r="B95" s="13">
        <v>955</v>
      </c>
      <c r="C95" s="14" t="s">
        <v>31</v>
      </c>
      <c r="D95" s="14" t="s">
        <v>74</v>
      </c>
      <c r="E95" s="14" t="s">
        <v>133</v>
      </c>
      <c r="F95" s="14" t="s">
        <v>7</v>
      </c>
      <c r="G95" s="65"/>
    </row>
    <row r="96" spans="1:9" ht="12.75">
      <c r="A96" s="9" t="s">
        <v>32</v>
      </c>
      <c r="B96" s="10">
        <v>955</v>
      </c>
      <c r="C96" s="11" t="s">
        <v>31</v>
      </c>
      <c r="D96" s="11" t="s">
        <v>33</v>
      </c>
      <c r="E96" s="11"/>
      <c r="F96" s="11"/>
      <c r="G96" s="66">
        <f>SUM(G100+G104+G120+G98+G113+G117)</f>
        <v>15965.699999999999</v>
      </c>
      <c r="I96" s="37"/>
    </row>
    <row r="97" spans="1:9" ht="12.75">
      <c r="A97" s="12" t="s">
        <v>19</v>
      </c>
      <c r="B97" s="13">
        <v>955</v>
      </c>
      <c r="C97" s="14" t="s">
        <v>31</v>
      </c>
      <c r="D97" s="14" t="s">
        <v>33</v>
      </c>
      <c r="E97" s="14" t="s">
        <v>21</v>
      </c>
      <c r="F97" s="11"/>
      <c r="G97" s="64">
        <f>SUM(G98)</f>
        <v>18.4</v>
      </c>
      <c r="H97" s="62"/>
      <c r="I97" s="37"/>
    </row>
    <row r="98" spans="1:9" ht="14.25" customHeight="1">
      <c r="A98" s="12" t="s">
        <v>203</v>
      </c>
      <c r="B98" s="13">
        <v>955</v>
      </c>
      <c r="C98" s="14" t="s">
        <v>31</v>
      </c>
      <c r="D98" s="14" t="s">
        <v>33</v>
      </c>
      <c r="E98" s="14" t="s">
        <v>6</v>
      </c>
      <c r="F98" s="11"/>
      <c r="G98" s="64">
        <f>SUM(G99)</f>
        <v>18.4</v>
      </c>
      <c r="I98" s="37"/>
    </row>
    <row r="99" spans="1:9" ht="14.25" customHeight="1">
      <c r="A99" s="12" t="s">
        <v>205</v>
      </c>
      <c r="B99" s="13">
        <v>955</v>
      </c>
      <c r="C99" s="14" t="s">
        <v>31</v>
      </c>
      <c r="D99" s="14" t="s">
        <v>33</v>
      </c>
      <c r="E99" s="14" t="s">
        <v>6</v>
      </c>
      <c r="F99" s="14" t="s">
        <v>204</v>
      </c>
      <c r="G99" s="69">
        <v>18.4</v>
      </c>
      <c r="I99" s="37"/>
    </row>
    <row r="100" spans="1:7" ht="51" hidden="1">
      <c r="A100" s="12" t="s">
        <v>134</v>
      </c>
      <c r="B100" s="13">
        <v>955</v>
      </c>
      <c r="C100" s="14" t="s">
        <v>31</v>
      </c>
      <c r="D100" s="14" t="s">
        <v>33</v>
      </c>
      <c r="E100" s="14" t="s">
        <v>135</v>
      </c>
      <c r="F100" s="14"/>
      <c r="G100" s="68">
        <f>SUM(G101)</f>
        <v>0</v>
      </c>
    </row>
    <row r="101" spans="1:7" ht="51" hidden="1">
      <c r="A101" s="12" t="s">
        <v>136</v>
      </c>
      <c r="B101" s="13">
        <v>955</v>
      </c>
      <c r="C101" s="14" t="s">
        <v>31</v>
      </c>
      <c r="D101" s="14" t="s">
        <v>33</v>
      </c>
      <c r="E101" s="14" t="s">
        <v>137</v>
      </c>
      <c r="F101" s="14"/>
      <c r="G101" s="68">
        <f>SUM(G102)</f>
        <v>0</v>
      </c>
    </row>
    <row r="102" spans="1:7" ht="51" hidden="1">
      <c r="A102" s="12" t="s">
        <v>136</v>
      </c>
      <c r="B102" s="13">
        <v>955</v>
      </c>
      <c r="C102" s="14" t="s">
        <v>31</v>
      </c>
      <c r="D102" s="14" t="s">
        <v>33</v>
      </c>
      <c r="E102" s="14" t="s">
        <v>139</v>
      </c>
      <c r="F102" s="14"/>
      <c r="G102" s="68">
        <f>SUM(G103)</f>
        <v>0</v>
      </c>
    </row>
    <row r="103" spans="1:7" ht="12.75" hidden="1">
      <c r="A103" s="12" t="s">
        <v>138</v>
      </c>
      <c r="B103" s="13">
        <v>955</v>
      </c>
      <c r="C103" s="14" t="s">
        <v>31</v>
      </c>
      <c r="D103" s="14" t="s">
        <v>33</v>
      </c>
      <c r="E103" s="14" t="s">
        <v>139</v>
      </c>
      <c r="F103" s="14" t="s">
        <v>140</v>
      </c>
      <c r="G103" s="68"/>
    </row>
    <row r="104" spans="1:7" ht="12.75">
      <c r="A104" s="12" t="s">
        <v>48</v>
      </c>
      <c r="B104" s="13">
        <v>955</v>
      </c>
      <c r="C104" s="14" t="s">
        <v>31</v>
      </c>
      <c r="D104" s="14" t="s">
        <v>33</v>
      </c>
      <c r="E104" s="14" t="s">
        <v>49</v>
      </c>
      <c r="F104" s="14"/>
      <c r="G104" s="64">
        <f>SUM(G105+G107+G109)</f>
        <v>6984.18</v>
      </c>
    </row>
    <row r="105" spans="1:7" ht="63.75" hidden="1">
      <c r="A105" s="12" t="s">
        <v>50</v>
      </c>
      <c r="B105" s="13">
        <v>955</v>
      </c>
      <c r="C105" s="14" t="s">
        <v>31</v>
      </c>
      <c r="D105" s="14" t="s">
        <v>33</v>
      </c>
      <c r="E105" s="14" t="s">
        <v>51</v>
      </c>
      <c r="F105" s="14"/>
      <c r="G105" s="64">
        <f>SUM(G106)</f>
        <v>0</v>
      </c>
    </row>
    <row r="106" spans="1:7" ht="12.75" hidden="1">
      <c r="A106" s="12" t="s">
        <v>27</v>
      </c>
      <c r="B106" s="13">
        <v>955</v>
      </c>
      <c r="C106" s="14" t="s">
        <v>31</v>
      </c>
      <c r="D106" s="14" t="s">
        <v>33</v>
      </c>
      <c r="E106" s="14" t="s">
        <v>51</v>
      </c>
      <c r="F106" s="14" t="s">
        <v>28</v>
      </c>
      <c r="G106" s="65"/>
    </row>
    <row r="107" spans="1:7" ht="63.75" hidden="1">
      <c r="A107" s="12" t="s">
        <v>85</v>
      </c>
      <c r="B107" s="13">
        <v>955</v>
      </c>
      <c r="C107" s="14" t="s">
        <v>31</v>
      </c>
      <c r="D107" s="14" t="s">
        <v>33</v>
      </c>
      <c r="E107" s="14" t="s">
        <v>84</v>
      </c>
      <c r="F107" s="14"/>
      <c r="G107" s="70">
        <f>SUM(G108)</f>
        <v>0</v>
      </c>
    </row>
    <row r="108" spans="1:7" ht="12.75" hidden="1">
      <c r="A108" s="12" t="s">
        <v>27</v>
      </c>
      <c r="B108" s="13">
        <v>955</v>
      </c>
      <c r="C108" s="14" t="s">
        <v>31</v>
      </c>
      <c r="D108" s="14" t="s">
        <v>33</v>
      </c>
      <c r="E108" s="14" t="s">
        <v>84</v>
      </c>
      <c r="F108" s="14" t="s">
        <v>28</v>
      </c>
      <c r="G108" s="65"/>
    </row>
    <row r="109" spans="1:7" ht="25.5">
      <c r="A109" s="12" t="s">
        <v>52</v>
      </c>
      <c r="B109" s="13">
        <v>955</v>
      </c>
      <c r="C109" s="14" t="s">
        <v>31</v>
      </c>
      <c r="D109" s="14" t="s">
        <v>33</v>
      </c>
      <c r="E109" s="14" t="s">
        <v>53</v>
      </c>
      <c r="F109" s="14"/>
      <c r="G109" s="64">
        <f>SUM(G110:G112)</f>
        <v>6984.18</v>
      </c>
    </row>
    <row r="110" spans="1:7" ht="38.25">
      <c r="A110" s="12" t="s">
        <v>217</v>
      </c>
      <c r="B110" s="13">
        <v>955</v>
      </c>
      <c r="C110" s="14" t="s">
        <v>31</v>
      </c>
      <c r="D110" s="14" t="s">
        <v>33</v>
      </c>
      <c r="E110" s="14" t="s">
        <v>53</v>
      </c>
      <c r="F110" s="14" t="s">
        <v>216</v>
      </c>
      <c r="G110" s="69">
        <v>2.08</v>
      </c>
    </row>
    <row r="111" spans="1:9" ht="25.5">
      <c r="A111" s="12" t="s">
        <v>193</v>
      </c>
      <c r="B111" s="13">
        <v>955</v>
      </c>
      <c r="C111" s="14" t="s">
        <v>31</v>
      </c>
      <c r="D111" s="14" t="s">
        <v>33</v>
      </c>
      <c r="E111" s="14" t="s">
        <v>53</v>
      </c>
      <c r="F111" s="14" t="s">
        <v>192</v>
      </c>
      <c r="G111" s="69">
        <v>6374.1</v>
      </c>
      <c r="H111" s="31"/>
      <c r="I111" s="37"/>
    </row>
    <row r="112" spans="1:9" ht="51">
      <c r="A112" s="12" t="s">
        <v>202</v>
      </c>
      <c r="B112" s="13">
        <v>955</v>
      </c>
      <c r="C112" s="14" t="s">
        <v>31</v>
      </c>
      <c r="D112" s="14" t="s">
        <v>33</v>
      </c>
      <c r="E112" s="14" t="s">
        <v>53</v>
      </c>
      <c r="F112" s="14" t="s">
        <v>201</v>
      </c>
      <c r="G112" s="65">
        <v>608</v>
      </c>
      <c r="I112" s="37"/>
    </row>
    <row r="113" spans="1:9" ht="12.75">
      <c r="A113" s="12" t="s">
        <v>114</v>
      </c>
      <c r="B113" s="13">
        <v>955</v>
      </c>
      <c r="C113" s="14" t="s">
        <v>31</v>
      </c>
      <c r="D113" s="14" t="s">
        <v>33</v>
      </c>
      <c r="E113" s="14" t="s">
        <v>126</v>
      </c>
      <c r="F113" s="14"/>
      <c r="G113" s="64">
        <f>SUM(G114)</f>
        <v>6590.92</v>
      </c>
      <c r="I113" s="37"/>
    </row>
    <row r="114" spans="1:9" ht="204">
      <c r="A114" s="12" t="s">
        <v>219</v>
      </c>
      <c r="B114" s="13">
        <v>955</v>
      </c>
      <c r="C114" s="14" t="s">
        <v>31</v>
      </c>
      <c r="D114" s="14" t="s">
        <v>33</v>
      </c>
      <c r="E114" s="14" t="s">
        <v>218</v>
      </c>
      <c r="F114" s="14"/>
      <c r="G114" s="64">
        <f>SUM(G115:G116)</f>
        <v>6590.92</v>
      </c>
      <c r="I114" s="37"/>
    </row>
    <row r="115" spans="1:9" ht="38.25">
      <c r="A115" s="12" t="s">
        <v>217</v>
      </c>
      <c r="B115" s="13">
        <v>955</v>
      </c>
      <c r="C115" s="14" t="s">
        <v>31</v>
      </c>
      <c r="D115" s="14" t="s">
        <v>33</v>
      </c>
      <c r="E115" s="14" t="s">
        <v>218</v>
      </c>
      <c r="F115" s="14" t="s">
        <v>216</v>
      </c>
      <c r="G115" s="69">
        <v>2703.7</v>
      </c>
      <c r="I115" s="37"/>
    </row>
    <row r="116" spans="1:9" ht="25.5">
      <c r="A116" s="12" t="s">
        <v>193</v>
      </c>
      <c r="B116" s="13">
        <v>955</v>
      </c>
      <c r="C116" s="14" t="s">
        <v>31</v>
      </c>
      <c r="D116" s="14" t="s">
        <v>33</v>
      </c>
      <c r="E116" s="14" t="s">
        <v>218</v>
      </c>
      <c r="F116" s="14" t="s">
        <v>192</v>
      </c>
      <c r="G116" s="65">
        <v>3887.22</v>
      </c>
      <c r="I116" s="37"/>
    </row>
    <row r="117" spans="1:9" ht="12.75">
      <c r="A117" s="12" t="s">
        <v>228</v>
      </c>
      <c r="B117" s="13">
        <v>955</v>
      </c>
      <c r="C117" s="14" t="s">
        <v>31</v>
      </c>
      <c r="D117" s="14" t="s">
        <v>33</v>
      </c>
      <c r="E117" s="14" t="s">
        <v>226</v>
      </c>
      <c r="F117" s="14"/>
      <c r="G117" s="64">
        <f>SUM(G118)</f>
        <v>2047.4</v>
      </c>
      <c r="I117" s="37"/>
    </row>
    <row r="118" spans="1:9" ht="53.25" customHeight="1">
      <c r="A118" s="12" t="s">
        <v>229</v>
      </c>
      <c r="B118" s="13">
        <v>955</v>
      </c>
      <c r="C118" s="14" t="s">
        <v>31</v>
      </c>
      <c r="D118" s="14" t="s">
        <v>33</v>
      </c>
      <c r="E118" s="14" t="s">
        <v>227</v>
      </c>
      <c r="F118" s="14"/>
      <c r="G118" s="64">
        <f>SUM(G119)</f>
        <v>2047.4</v>
      </c>
      <c r="I118" s="37"/>
    </row>
    <row r="119" spans="1:9" ht="38.25">
      <c r="A119" s="12" t="s">
        <v>217</v>
      </c>
      <c r="B119" s="13">
        <v>955</v>
      </c>
      <c r="C119" s="14" t="s">
        <v>31</v>
      </c>
      <c r="D119" s="14" t="s">
        <v>33</v>
      </c>
      <c r="E119" s="14" t="s">
        <v>227</v>
      </c>
      <c r="F119" s="14" t="s">
        <v>216</v>
      </c>
      <c r="G119" s="65">
        <v>2047.4</v>
      </c>
      <c r="I119" s="37"/>
    </row>
    <row r="120" spans="1:9" ht="25.5">
      <c r="A120" s="53" t="s">
        <v>99</v>
      </c>
      <c r="B120" s="13">
        <v>955</v>
      </c>
      <c r="C120" s="14" t="s">
        <v>31</v>
      </c>
      <c r="D120" s="14" t="s">
        <v>33</v>
      </c>
      <c r="E120" s="14" t="s">
        <v>100</v>
      </c>
      <c r="F120" s="14"/>
      <c r="G120" s="68">
        <f>SUM(G121)</f>
        <v>324.8</v>
      </c>
      <c r="I120" s="37"/>
    </row>
    <row r="121" spans="1:9" ht="51">
      <c r="A121" s="12" t="s">
        <v>177</v>
      </c>
      <c r="B121" s="13">
        <v>955</v>
      </c>
      <c r="C121" s="14" t="s">
        <v>31</v>
      </c>
      <c r="D121" s="14" t="s">
        <v>33</v>
      </c>
      <c r="E121" s="14" t="s">
        <v>176</v>
      </c>
      <c r="F121" s="14"/>
      <c r="G121" s="68">
        <f>SUM(G122)</f>
        <v>324.8</v>
      </c>
      <c r="I121" s="37"/>
    </row>
    <row r="122" spans="1:9" ht="25.5">
      <c r="A122" s="12" t="s">
        <v>193</v>
      </c>
      <c r="B122" s="13">
        <v>955</v>
      </c>
      <c r="C122" s="14" t="s">
        <v>31</v>
      </c>
      <c r="D122" s="14" t="s">
        <v>33</v>
      </c>
      <c r="E122" s="14" t="s">
        <v>176</v>
      </c>
      <c r="F122" s="14" t="s">
        <v>192</v>
      </c>
      <c r="G122" s="65">
        <v>324.8</v>
      </c>
      <c r="I122" s="37"/>
    </row>
    <row r="123" spans="1:7" ht="12.75">
      <c r="A123" s="9" t="s">
        <v>54</v>
      </c>
      <c r="B123" s="10">
        <v>955</v>
      </c>
      <c r="C123" s="11" t="s">
        <v>31</v>
      </c>
      <c r="D123" s="11" t="s">
        <v>75</v>
      </c>
      <c r="E123" s="11"/>
      <c r="F123" s="11"/>
      <c r="G123" s="66">
        <f>SUM(G128+G136+G145+G124)</f>
        <v>2723</v>
      </c>
    </row>
    <row r="124" spans="1:7" ht="26.25" customHeight="1">
      <c r="A124" s="12" t="s">
        <v>231</v>
      </c>
      <c r="B124" s="13">
        <v>955</v>
      </c>
      <c r="C124" s="14" t="s">
        <v>31</v>
      </c>
      <c r="D124" s="14" t="s">
        <v>75</v>
      </c>
      <c r="E124" s="14" t="s">
        <v>135</v>
      </c>
      <c r="F124" s="14"/>
      <c r="G124" s="68">
        <f>SUM(G125)</f>
        <v>9</v>
      </c>
    </row>
    <row r="125" spans="1:7" ht="77.25" customHeight="1">
      <c r="A125" s="12" t="s">
        <v>232</v>
      </c>
      <c r="B125" s="13">
        <v>955</v>
      </c>
      <c r="C125" s="14" t="s">
        <v>31</v>
      </c>
      <c r="D125" s="14" t="s">
        <v>75</v>
      </c>
      <c r="E125" s="14" t="s">
        <v>137</v>
      </c>
      <c r="F125" s="14"/>
      <c r="G125" s="68">
        <f>SUM(G126)</f>
        <v>9</v>
      </c>
    </row>
    <row r="126" spans="1:7" ht="38.25">
      <c r="A126" s="12" t="s">
        <v>233</v>
      </c>
      <c r="B126" s="13">
        <v>955</v>
      </c>
      <c r="C126" s="14" t="s">
        <v>31</v>
      </c>
      <c r="D126" s="14" t="s">
        <v>75</v>
      </c>
      <c r="E126" s="14" t="s">
        <v>139</v>
      </c>
      <c r="F126" s="14"/>
      <c r="G126" s="68">
        <f>SUM(G127)</f>
        <v>9</v>
      </c>
    </row>
    <row r="127" spans="1:7" ht="25.5">
      <c r="A127" s="12" t="s">
        <v>234</v>
      </c>
      <c r="B127" s="13">
        <v>955</v>
      </c>
      <c r="C127" s="14" t="s">
        <v>31</v>
      </c>
      <c r="D127" s="14" t="s">
        <v>75</v>
      </c>
      <c r="E127" s="14" t="s">
        <v>139</v>
      </c>
      <c r="F127" s="14" t="s">
        <v>230</v>
      </c>
      <c r="G127" s="69">
        <v>9</v>
      </c>
    </row>
    <row r="128" spans="1:7" ht="12.75">
      <c r="A128" s="12" t="s">
        <v>124</v>
      </c>
      <c r="B128" s="13">
        <v>955</v>
      </c>
      <c r="C128" s="14" t="s">
        <v>31</v>
      </c>
      <c r="D128" s="14" t="s">
        <v>75</v>
      </c>
      <c r="E128" s="14" t="s">
        <v>126</v>
      </c>
      <c r="F128" s="14"/>
      <c r="G128" s="68">
        <f>SUM(G132+G134+G129)</f>
        <v>856.1999999999999</v>
      </c>
    </row>
    <row r="129" spans="1:7" ht="78.75" customHeight="1">
      <c r="A129" s="12" t="s">
        <v>151</v>
      </c>
      <c r="B129" s="13">
        <v>955</v>
      </c>
      <c r="C129" s="14" t="s">
        <v>31</v>
      </c>
      <c r="D129" s="14" t="s">
        <v>75</v>
      </c>
      <c r="E129" s="14" t="s">
        <v>153</v>
      </c>
      <c r="F129" s="14"/>
      <c r="G129" s="68">
        <f>SUM(G130)</f>
        <v>513.8</v>
      </c>
    </row>
    <row r="130" spans="1:7" ht="90" customHeight="1">
      <c r="A130" s="12" t="s">
        <v>236</v>
      </c>
      <c r="B130" s="13">
        <v>955</v>
      </c>
      <c r="C130" s="14" t="s">
        <v>31</v>
      </c>
      <c r="D130" s="14" t="s">
        <v>75</v>
      </c>
      <c r="E130" s="14" t="s">
        <v>235</v>
      </c>
      <c r="F130" s="14"/>
      <c r="G130" s="68">
        <f>SUM(G131)</f>
        <v>513.8</v>
      </c>
    </row>
    <row r="131" spans="1:7" ht="25.5">
      <c r="A131" s="12" t="s">
        <v>193</v>
      </c>
      <c r="B131" s="13">
        <v>955</v>
      </c>
      <c r="C131" s="14" t="s">
        <v>31</v>
      </c>
      <c r="D131" s="14" t="s">
        <v>75</v>
      </c>
      <c r="E131" s="14" t="s">
        <v>235</v>
      </c>
      <c r="F131" s="14" t="s">
        <v>192</v>
      </c>
      <c r="G131" s="69">
        <v>513.8</v>
      </c>
    </row>
    <row r="132" spans="1:7" ht="76.5">
      <c r="A132" s="12" t="s">
        <v>115</v>
      </c>
      <c r="B132" s="13">
        <v>955</v>
      </c>
      <c r="C132" s="14" t="s">
        <v>31</v>
      </c>
      <c r="D132" s="14" t="s">
        <v>75</v>
      </c>
      <c r="E132" s="14" t="s">
        <v>8</v>
      </c>
      <c r="F132" s="14"/>
      <c r="G132" s="68">
        <f>SUM(G133)</f>
        <v>19.9</v>
      </c>
    </row>
    <row r="133" spans="1:7" ht="12.75">
      <c r="A133" s="12" t="s">
        <v>26</v>
      </c>
      <c r="B133" s="13">
        <v>955</v>
      </c>
      <c r="C133" s="14" t="s">
        <v>31</v>
      </c>
      <c r="D133" s="14" t="s">
        <v>75</v>
      </c>
      <c r="E133" s="14" t="s">
        <v>8</v>
      </c>
      <c r="F133" s="14" t="s">
        <v>196</v>
      </c>
      <c r="G133" s="69">
        <v>19.9</v>
      </c>
    </row>
    <row r="134" spans="1:7" ht="204">
      <c r="A134" s="12" t="s">
        <v>219</v>
      </c>
      <c r="B134" s="13">
        <v>955</v>
      </c>
      <c r="C134" s="14" t="s">
        <v>31</v>
      </c>
      <c r="D134" s="14" t="s">
        <v>75</v>
      </c>
      <c r="E134" s="14" t="s">
        <v>218</v>
      </c>
      <c r="F134" s="14"/>
      <c r="G134" s="68">
        <f>SUM(G135)</f>
        <v>322.5</v>
      </c>
    </row>
    <row r="135" spans="1:7" ht="25.5">
      <c r="A135" s="12" t="s">
        <v>193</v>
      </c>
      <c r="B135" s="13">
        <v>955</v>
      </c>
      <c r="C135" s="14" t="s">
        <v>31</v>
      </c>
      <c r="D135" s="14" t="s">
        <v>75</v>
      </c>
      <c r="E135" s="14" t="s">
        <v>218</v>
      </c>
      <c r="F135" s="14" t="s">
        <v>192</v>
      </c>
      <c r="G135" s="69">
        <v>322.5</v>
      </c>
    </row>
    <row r="136" spans="1:7" ht="12.75">
      <c r="A136" s="12" t="s">
        <v>54</v>
      </c>
      <c r="B136" s="13">
        <v>955</v>
      </c>
      <c r="C136" s="14" t="s">
        <v>31</v>
      </c>
      <c r="D136" s="14" t="s">
        <v>75</v>
      </c>
      <c r="E136" s="14" t="s">
        <v>55</v>
      </c>
      <c r="F136" s="14"/>
      <c r="G136" s="64">
        <f>SUM(G137+G139+G141+G143)</f>
        <v>832</v>
      </c>
    </row>
    <row r="137" spans="1:7" ht="12.75">
      <c r="A137" s="12" t="s">
        <v>56</v>
      </c>
      <c r="B137" s="13">
        <v>955</v>
      </c>
      <c r="C137" s="14" t="s">
        <v>31</v>
      </c>
      <c r="D137" s="14" t="s">
        <v>75</v>
      </c>
      <c r="E137" s="14" t="s">
        <v>57</v>
      </c>
      <c r="F137" s="14"/>
      <c r="G137" s="64">
        <f>SUM(G138)</f>
        <v>311.2</v>
      </c>
    </row>
    <row r="138" spans="1:7" ht="25.5">
      <c r="A138" s="12" t="s">
        <v>193</v>
      </c>
      <c r="B138" s="13">
        <v>955</v>
      </c>
      <c r="C138" s="14" t="s">
        <v>31</v>
      </c>
      <c r="D138" s="14" t="s">
        <v>75</v>
      </c>
      <c r="E138" s="14" t="s">
        <v>57</v>
      </c>
      <c r="F138" s="14" t="s">
        <v>192</v>
      </c>
      <c r="G138" s="65">
        <v>311.2</v>
      </c>
    </row>
    <row r="139" spans="1:7" ht="12.75" hidden="1">
      <c r="A139" s="12" t="s">
        <v>58</v>
      </c>
      <c r="B139" s="13">
        <v>955</v>
      </c>
      <c r="C139" s="14" t="s">
        <v>31</v>
      </c>
      <c r="D139" s="14" t="s">
        <v>75</v>
      </c>
      <c r="E139" s="14" t="s">
        <v>59</v>
      </c>
      <c r="F139" s="14"/>
      <c r="G139" s="64">
        <f>SUM(G140)</f>
        <v>0</v>
      </c>
    </row>
    <row r="140" spans="1:7" ht="25.5" hidden="1">
      <c r="A140" s="12" t="s">
        <v>40</v>
      </c>
      <c r="B140" s="13">
        <v>955</v>
      </c>
      <c r="C140" s="14" t="s">
        <v>31</v>
      </c>
      <c r="D140" s="14" t="s">
        <v>75</v>
      </c>
      <c r="E140" s="14" t="s">
        <v>59</v>
      </c>
      <c r="F140" s="14" t="s">
        <v>7</v>
      </c>
      <c r="G140" s="65"/>
    </row>
    <row r="141" spans="1:7" ht="25.5">
      <c r="A141" s="12" t="s">
        <v>101</v>
      </c>
      <c r="B141" s="13">
        <v>955</v>
      </c>
      <c r="C141" s="14" t="s">
        <v>31</v>
      </c>
      <c r="D141" s="14" t="s">
        <v>75</v>
      </c>
      <c r="E141" s="14" t="s">
        <v>60</v>
      </c>
      <c r="F141" s="14"/>
      <c r="G141" s="64">
        <f>SUM(G142)</f>
        <v>221.6</v>
      </c>
    </row>
    <row r="142" spans="1:7" ht="25.5">
      <c r="A142" s="12" t="s">
        <v>193</v>
      </c>
      <c r="B142" s="13">
        <v>955</v>
      </c>
      <c r="C142" s="14" t="s">
        <v>31</v>
      </c>
      <c r="D142" s="14" t="s">
        <v>75</v>
      </c>
      <c r="E142" s="14" t="s">
        <v>60</v>
      </c>
      <c r="F142" s="14" t="s">
        <v>192</v>
      </c>
      <c r="G142" s="65">
        <v>221.6</v>
      </c>
    </row>
    <row r="143" spans="1:7" ht="25.5">
      <c r="A143" s="12" t="s">
        <v>141</v>
      </c>
      <c r="B143" s="13">
        <v>955</v>
      </c>
      <c r="C143" s="14" t="s">
        <v>31</v>
      </c>
      <c r="D143" s="14" t="s">
        <v>75</v>
      </c>
      <c r="E143" s="14" t="s">
        <v>61</v>
      </c>
      <c r="F143" s="14"/>
      <c r="G143" s="64">
        <f>SUM(G144)</f>
        <v>299.2</v>
      </c>
    </row>
    <row r="144" spans="1:8" ht="25.5">
      <c r="A144" s="12" t="s">
        <v>193</v>
      </c>
      <c r="B144" s="13">
        <v>955</v>
      </c>
      <c r="C144" s="14" t="s">
        <v>31</v>
      </c>
      <c r="D144" s="14" t="s">
        <v>75</v>
      </c>
      <c r="E144" s="14" t="s">
        <v>61</v>
      </c>
      <c r="F144" s="14" t="s">
        <v>192</v>
      </c>
      <c r="G144" s="65">
        <v>299.2</v>
      </c>
      <c r="H144" s="31"/>
    </row>
    <row r="145" spans="1:7" ht="25.5">
      <c r="A145" s="12" t="s">
        <v>99</v>
      </c>
      <c r="B145" s="13">
        <v>955</v>
      </c>
      <c r="C145" s="14" t="s">
        <v>31</v>
      </c>
      <c r="D145" s="14" t="s">
        <v>75</v>
      </c>
      <c r="E145" s="14" t="s">
        <v>100</v>
      </c>
      <c r="F145" s="14"/>
      <c r="G145" s="64">
        <f>SUM(G148+G146+G150)</f>
        <v>1025.8</v>
      </c>
    </row>
    <row r="146" spans="1:7" ht="51">
      <c r="A146" s="12" t="s">
        <v>177</v>
      </c>
      <c r="B146" s="13">
        <v>955</v>
      </c>
      <c r="C146" s="14" t="s">
        <v>31</v>
      </c>
      <c r="D146" s="14" t="s">
        <v>75</v>
      </c>
      <c r="E146" s="14" t="s">
        <v>176</v>
      </c>
      <c r="F146" s="14"/>
      <c r="G146" s="64">
        <f>SUM(G147)</f>
        <v>77.1</v>
      </c>
    </row>
    <row r="147" spans="1:7" ht="25.5">
      <c r="A147" s="12" t="s">
        <v>193</v>
      </c>
      <c r="B147" s="13">
        <v>955</v>
      </c>
      <c r="C147" s="14" t="s">
        <v>31</v>
      </c>
      <c r="D147" s="14" t="s">
        <v>75</v>
      </c>
      <c r="E147" s="14" t="s">
        <v>176</v>
      </c>
      <c r="F147" s="14" t="s">
        <v>192</v>
      </c>
      <c r="G147" s="69">
        <v>77.1</v>
      </c>
    </row>
    <row r="148" spans="1:7" ht="43.5" customHeight="1">
      <c r="A148" s="12" t="s">
        <v>178</v>
      </c>
      <c r="B148" s="13">
        <v>955</v>
      </c>
      <c r="C148" s="14" t="s">
        <v>31</v>
      </c>
      <c r="D148" s="14" t="s">
        <v>75</v>
      </c>
      <c r="E148" s="14" t="s">
        <v>179</v>
      </c>
      <c r="F148" s="14"/>
      <c r="G148" s="64">
        <f>SUM(G149)</f>
        <v>711.6</v>
      </c>
    </row>
    <row r="149" spans="1:7" ht="25.5">
      <c r="A149" s="12" t="s">
        <v>193</v>
      </c>
      <c r="B149" s="13">
        <v>955</v>
      </c>
      <c r="C149" s="14" t="s">
        <v>31</v>
      </c>
      <c r="D149" s="14" t="s">
        <v>75</v>
      </c>
      <c r="E149" s="14" t="s">
        <v>179</v>
      </c>
      <c r="F149" s="14" t="s">
        <v>192</v>
      </c>
      <c r="G149" s="65">
        <v>711.6</v>
      </c>
    </row>
    <row r="150" spans="1:7" ht="51">
      <c r="A150" s="12" t="s">
        <v>207</v>
      </c>
      <c r="B150" s="13">
        <v>955</v>
      </c>
      <c r="C150" s="14" t="s">
        <v>31</v>
      </c>
      <c r="D150" s="14" t="s">
        <v>75</v>
      </c>
      <c r="E150" s="14" t="s">
        <v>206</v>
      </c>
      <c r="F150" s="14"/>
      <c r="G150" s="64">
        <f>SUM(G151)</f>
        <v>237.1</v>
      </c>
    </row>
    <row r="151" spans="1:7" ht="25.5">
      <c r="A151" s="12" t="s">
        <v>193</v>
      </c>
      <c r="B151" s="13">
        <v>955</v>
      </c>
      <c r="C151" s="14" t="s">
        <v>31</v>
      </c>
      <c r="D151" s="14" t="s">
        <v>75</v>
      </c>
      <c r="E151" s="14" t="s">
        <v>208</v>
      </c>
      <c r="F151" s="14" t="s">
        <v>192</v>
      </c>
      <c r="G151" s="65">
        <v>237.1</v>
      </c>
    </row>
    <row r="152" spans="1:7" ht="12.75">
      <c r="A152" s="9" t="s">
        <v>97</v>
      </c>
      <c r="B152" s="10">
        <v>955</v>
      </c>
      <c r="C152" s="11" t="s">
        <v>0</v>
      </c>
      <c r="D152" s="11"/>
      <c r="E152" s="10" t="s">
        <v>9</v>
      </c>
      <c r="F152" s="10" t="s">
        <v>9</v>
      </c>
      <c r="G152" s="66">
        <f>SUM(G153)</f>
        <v>2767.4999999999995</v>
      </c>
    </row>
    <row r="153" spans="1:7" ht="12.75">
      <c r="A153" s="9" t="s">
        <v>62</v>
      </c>
      <c r="B153" s="10">
        <v>955</v>
      </c>
      <c r="C153" s="10" t="s">
        <v>0</v>
      </c>
      <c r="D153" s="11" t="s">
        <v>70</v>
      </c>
      <c r="E153" s="10" t="s">
        <v>9</v>
      </c>
      <c r="F153" s="10" t="s">
        <v>9</v>
      </c>
      <c r="G153" s="63">
        <f>SUM(G154+G160+G163+G174+G170)</f>
        <v>2767.4999999999995</v>
      </c>
    </row>
    <row r="154" spans="1:7" ht="25.5">
      <c r="A154" s="22" t="s">
        <v>98</v>
      </c>
      <c r="B154" s="13">
        <v>955</v>
      </c>
      <c r="C154" s="13" t="s">
        <v>0</v>
      </c>
      <c r="D154" s="14" t="s">
        <v>70</v>
      </c>
      <c r="E154" s="13">
        <v>4400000</v>
      </c>
      <c r="F154" s="13" t="s">
        <v>9</v>
      </c>
      <c r="G154" s="64">
        <f>SUM(G155)</f>
        <v>1438.2999999999997</v>
      </c>
    </row>
    <row r="155" spans="1:7" ht="25.5">
      <c r="A155" s="22" t="s">
        <v>98</v>
      </c>
      <c r="B155" s="13">
        <v>955</v>
      </c>
      <c r="C155" s="13" t="s">
        <v>0</v>
      </c>
      <c r="D155" s="14" t="s">
        <v>70</v>
      </c>
      <c r="E155" s="13">
        <v>4409900</v>
      </c>
      <c r="F155" s="13" t="s">
        <v>9</v>
      </c>
      <c r="G155" s="64">
        <f>SUM(G156:G159)</f>
        <v>1438.2999999999997</v>
      </c>
    </row>
    <row r="156" spans="1:7" ht="12.75">
      <c r="A156" s="12" t="s">
        <v>187</v>
      </c>
      <c r="B156" s="13">
        <v>955</v>
      </c>
      <c r="C156" s="13" t="s">
        <v>0</v>
      </c>
      <c r="D156" s="14" t="s">
        <v>70</v>
      </c>
      <c r="E156" s="13">
        <v>4409900</v>
      </c>
      <c r="F156" s="14" t="s">
        <v>199</v>
      </c>
      <c r="G156" s="65">
        <v>1002.3</v>
      </c>
    </row>
    <row r="157" spans="1:7" ht="38.25">
      <c r="A157" s="12" t="s">
        <v>191</v>
      </c>
      <c r="B157" s="13">
        <v>955</v>
      </c>
      <c r="C157" s="13" t="s">
        <v>0</v>
      </c>
      <c r="D157" s="14" t="s">
        <v>70</v>
      </c>
      <c r="E157" s="13">
        <v>4409900</v>
      </c>
      <c r="F157" s="14" t="s">
        <v>190</v>
      </c>
      <c r="G157" s="65">
        <v>11.5</v>
      </c>
    </row>
    <row r="158" spans="1:7" ht="25.5">
      <c r="A158" s="12" t="s">
        <v>193</v>
      </c>
      <c r="B158" s="13">
        <v>955</v>
      </c>
      <c r="C158" s="13" t="s">
        <v>0</v>
      </c>
      <c r="D158" s="14" t="s">
        <v>70</v>
      </c>
      <c r="E158" s="13">
        <v>4409900</v>
      </c>
      <c r="F158" s="14" t="s">
        <v>192</v>
      </c>
      <c r="G158" s="65">
        <v>420.9</v>
      </c>
    </row>
    <row r="159" spans="1:7" ht="25.5">
      <c r="A159" s="12" t="s">
        <v>194</v>
      </c>
      <c r="B159" s="13">
        <v>955</v>
      </c>
      <c r="C159" s="13" t="s">
        <v>0</v>
      </c>
      <c r="D159" s="14" t="s">
        <v>70</v>
      </c>
      <c r="E159" s="13">
        <v>4409900</v>
      </c>
      <c r="F159" s="14" t="s">
        <v>195</v>
      </c>
      <c r="G159" s="65">
        <v>3.6</v>
      </c>
    </row>
    <row r="160" spans="1:7" ht="12.75">
      <c r="A160" s="12" t="s">
        <v>63</v>
      </c>
      <c r="B160" s="13">
        <v>955</v>
      </c>
      <c r="C160" s="13" t="s">
        <v>0</v>
      </c>
      <c r="D160" s="14" t="s">
        <v>70</v>
      </c>
      <c r="E160" s="13">
        <v>4420000</v>
      </c>
      <c r="F160" s="13" t="s">
        <v>9</v>
      </c>
      <c r="G160" s="64">
        <f>SUM(G161)</f>
        <v>571.6</v>
      </c>
    </row>
    <row r="161" spans="1:7" ht="12.75">
      <c r="A161" s="12" t="s">
        <v>63</v>
      </c>
      <c r="B161" s="13">
        <v>955</v>
      </c>
      <c r="C161" s="13" t="s">
        <v>0</v>
      </c>
      <c r="D161" s="14" t="s">
        <v>70</v>
      </c>
      <c r="E161" s="13">
        <v>4429900</v>
      </c>
      <c r="F161" s="13" t="s">
        <v>9</v>
      </c>
      <c r="G161" s="64">
        <f>SUM(G162:G169)</f>
        <v>571.6</v>
      </c>
    </row>
    <row r="162" spans="1:7" ht="12.75">
      <c r="A162" s="12" t="s">
        <v>187</v>
      </c>
      <c r="B162" s="13">
        <v>955</v>
      </c>
      <c r="C162" s="13" t="s">
        <v>0</v>
      </c>
      <c r="D162" s="14" t="s">
        <v>70</v>
      </c>
      <c r="E162" s="13">
        <v>4429900</v>
      </c>
      <c r="F162" s="14" t="s">
        <v>199</v>
      </c>
      <c r="G162" s="65">
        <v>486.6</v>
      </c>
    </row>
    <row r="163" spans="1:7" ht="12.75" hidden="1">
      <c r="A163" s="53" t="s">
        <v>114</v>
      </c>
      <c r="B163" s="13">
        <v>955</v>
      </c>
      <c r="C163" s="14" t="s">
        <v>0</v>
      </c>
      <c r="D163" s="14" t="s">
        <v>70</v>
      </c>
      <c r="E163" s="35" t="s">
        <v>153</v>
      </c>
      <c r="F163" s="14"/>
      <c r="G163" s="68">
        <f>SUM(G164)</f>
        <v>0</v>
      </c>
    </row>
    <row r="164" spans="1:7" ht="76.5" hidden="1">
      <c r="A164" s="53" t="s">
        <v>151</v>
      </c>
      <c r="B164" s="13">
        <v>955</v>
      </c>
      <c r="C164" s="14" t="s">
        <v>0</v>
      </c>
      <c r="D164" s="14" t="s">
        <v>70</v>
      </c>
      <c r="E164" s="36" t="s">
        <v>154</v>
      </c>
      <c r="F164" s="14"/>
      <c r="G164" s="71">
        <f>SUM(G165)</f>
        <v>0</v>
      </c>
    </row>
    <row r="165" spans="1:7" ht="38.25" hidden="1">
      <c r="A165" s="53" t="s">
        <v>152</v>
      </c>
      <c r="B165" s="13">
        <v>955</v>
      </c>
      <c r="C165" s="14" t="s">
        <v>0</v>
      </c>
      <c r="D165" s="14" t="s">
        <v>70</v>
      </c>
      <c r="E165" s="36" t="s">
        <v>154</v>
      </c>
      <c r="F165" s="14"/>
      <c r="G165" s="71">
        <f>SUM(G166)</f>
        <v>0</v>
      </c>
    </row>
    <row r="166" spans="1:7" ht="25.5" hidden="1">
      <c r="A166" s="53" t="s">
        <v>2</v>
      </c>
      <c r="B166" s="13">
        <v>955</v>
      </c>
      <c r="C166" s="14" t="s">
        <v>0</v>
      </c>
      <c r="D166" s="14" t="s">
        <v>70</v>
      </c>
      <c r="E166" s="36" t="s">
        <v>154</v>
      </c>
      <c r="F166" s="14" t="s">
        <v>7</v>
      </c>
      <c r="G166" s="69"/>
    </row>
    <row r="167" spans="1:7" ht="38.25">
      <c r="A167" s="12" t="s">
        <v>191</v>
      </c>
      <c r="B167" s="13">
        <v>955</v>
      </c>
      <c r="C167" s="14" t="s">
        <v>0</v>
      </c>
      <c r="D167" s="14" t="s">
        <v>70</v>
      </c>
      <c r="E167" s="36" t="s">
        <v>209</v>
      </c>
      <c r="F167" s="14" t="s">
        <v>190</v>
      </c>
      <c r="G167" s="69">
        <v>6.4</v>
      </c>
    </row>
    <row r="168" spans="1:7" ht="25.5">
      <c r="A168" s="12" t="s">
        <v>193</v>
      </c>
      <c r="B168" s="13">
        <v>955</v>
      </c>
      <c r="C168" s="14" t="s">
        <v>0</v>
      </c>
      <c r="D168" s="14" t="s">
        <v>70</v>
      </c>
      <c r="E168" s="36" t="s">
        <v>209</v>
      </c>
      <c r="F168" s="14" t="s">
        <v>192</v>
      </c>
      <c r="G168" s="69">
        <v>78</v>
      </c>
    </row>
    <row r="169" spans="1:7" ht="25.5">
      <c r="A169" s="12" t="s">
        <v>194</v>
      </c>
      <c r="B169" s="13">
        <v>955</v>
      </c>
      <c r="C169" s="14" t="s">
        <v>0</v>
      </c>
      <c r="D169" s="14" t="s">
        <v>70</v>
      </c>
      <c r="E169" s="36" t="s">
        <v>209</v>
      </c>
      <c r="F169" s="14" t="s">
        <v>195</v>
      </c>
      <c r="G169" s="69">
        <v>0.6</v>
      </c>
    </row>
    <row r="170" spans="1:7" ht="12.75">
      <c r="A170" s="12" t="s">
        <v>124</v>
      </c>
      <c r="B170" s="13">
        <v>955</v>
      </c>
      <c r="C170" s="14" t="s">
        <v>0</v>
      </c>
      <c r="D170" s="14" t="s">
        <v>70</v>
      </c>
      <c r="E170" s="36" t="s">
        <v>126</v>
      </c>
      <c r="F170" s="14"/>
      <c r="G170" s="64">
        <f>SUM(G171)</f>
        <v>268.2</v>
      </c>
    </row>
    <row r="171" spans="1:7" ht="76.5">
      <c r="A171" s="12" t="s">
        <v>151</v>
      </c>
      <c r="B171" s="13">
        <v>955</v>
      </c>
      <c r="C171" s="14" t="s">
        <v>0</v>
      </c>
      <c r="D171" s="14" t="s">
        <v>70</v>
      </c>
      <c r="E171" s="36" t="s">
        <v>153</v>
      </c>
      <c r="F171" s="14"/>
      <c r="G171" s="64">
        <f>SUM(G172)</f>
        <v>268.2</v>
      </c>
    </row>
    <row r="172" spans="1:7" ht="38.25">
      <c r="A172" s="12" t="s">
        <v>152</v>
      </c>
      <c r="B172" s="13">
        <v>955</v>
      </c>
      <c r="C172" s="14" t="s">
        <v>0</v>
      </c>
      <c r="D172" s="14" t="s">
        <v>70</v>
      </c>
      <c r="E172" s="36" t="s">
        <v>154</v>
      </c>
      <c r="F172" s="14"/>
      <c r="G172" s="64">
        <f>SUM(G173)</f>
        <v>268.2</v>
      </c>
    </row>
    <row r="173" spans="1:7" ht="12.75">
      <c r="A173" s="12" t="s">
        <v>187</v>
      </c>
      <c r="B173" s="13">
        <v>955</v>
      </c>
      <c r="C173" s="14" t="s">
        <v>0</v>
      </c>
      <c r="D173" s="14" t="s">
        <v>70</v>
      </c>
      <c r="E173" s="36" t="s">
        <v>154</v>
      </c>
      <c r="F173" s="14" t="s">
        <v>199</v>
      </c>
      <c r="G173" s="69">
        <v>268.2</v>
      </c>
    </row>
    <row r="174" spans="1:7" ht="25.5">
      <c r="A174" s="12" t="s">
        <v>99</v>
      </c>
      <c r="B174" s="13">
        <v>955</v>
      </c>
      <c r="C174" s="14" t="s">
        <v>0</v>
      </c>
      <c r="D174" s="14" t="s">
        <v>70</v>
      </c>
      <c r="E174" s="36" t="s">
        <v>100</v>
      </c>
      <c r="F174" s="14"/>
      <c r="G174" s="68">
        <f>SUM(G175)</f>
        <v>489.4</v>
      </c>
    </row>
    <row r="175" spans="1:7" ht="38.25">
      <c r="A175" s="53" t="s">
        <v>181</v>
      </c>
      <c r="B175" s="13">
        <v>955</v>
      </c>
      <c r="C175" s="14" t="s">
        <v>0</v>
      </c>
      <c r="D175" s="14" t="s">
        <v>70</v>
      </c>
      <c r="E175" s="36" t="s">
        <v>180</v>
      </c>
      <c r="F175" s="14"/>
      <c r="G175" s="68">
        <f>SUM(G176)</f>
        <v>489.4</v>
      </c>
    </row>
    <row r="176" spans="1:7" ht="25.5">
      <c r="A176" s="12" t="s">
        <v>193</v>
      </c>
      <c r="B176" s="13">
        <v>955</v>
      </c>
      <c r="C176" s="14" t="s">
        <v>0</v>
      </c>
      <c r="D176" s="14" t="s">
        <v>70</v>
      </c>
      <c r="E176" s="36" t="s">
        <v>180</v>
      </c>
      <c r="F176" s="14" t="s">
        <v>192</v>
      </c>
      <c r="G176" s="69">
        <v>489.4</v>
      </c>
    </row>
    <row r="177" spans="1:7" ht="12.75">
      <c r="A177" s="9" t="s">
        <v>23</v>
      </c>
      <c r="B177" s="10">
        <v>955</v>
      </c>
      <c r="C177" s="11" t="s">
        <v>24</v>
      </c>
      <c r="D177" s="11"/>
      <c r="E177" s="11"/>
      <c r="F177" s="11"/>
      <c r="G177" s="63">
        <f>SUM(G178)</f>
        <v>246.1</v>
      </c>
    </row>
    <row r="178" spans="1:7" ht="12.75">
      <c r="A178" s="9" t="s">
        <v>88</v>
      </c>
      <c r="B178" s="10">
        <v>955</v>
      </c>
      <c r="C178" s="11" t="s">
        <v>24</v>
      </c>
      <c r="D178" s="11" t="s">
        <v>86</v>
      </c>
      <c r="E178" s="11"/>
      <c r="F178" s="11"/>
      <c r="G178" s="63">
        <f>SUM(G179)</f>
        <v>246.1</v>
      </c>
    </row>
    <row r="179" spans="1:7" ht="25.5">
      <c r="A179" s="12" t="s">
        <v>120</v>
      </c>
      <c r="B179" s="13">
        <v>955</v>
      </c>
      <c r="C179" s="14" t="s">
        <v>24</v>
      </c>
      <c r="D179" s="14" t="s">
        <v>86</v>
      </c>
      <c r="E179" s="14" t="s">
        <v>142</v>
      </c>
      <c r="F179" s="14"/>
      <c r="G179" s="64">
        <f>SUM(G180)</f>
        <v>246.1</v>
      </c>
    </row>
    <row r="180" spans="1:7" ht="25.5">
      <c r="A180" s="12" t="s">
        <v>121</v>
      </c>
      <c r="B180" s="13">
        <v>955</v>
      </c>
      <c r="C180" s="14" t="s">
        <v>24</v>
      </c>
      <c r="D180" s="14" t="s">
        <v>86</v>
      </c>
      <c r="E180" s="14" t="s">
        <v>87</v>
      </c>
      <c r="F180" s="14"/>
      <c r="G180" s="63">
        <f>G181</f>
        <v>246.1</v>
      </c>
    </row>
    <row r="181" spans="1:7" ht="38.25">
      <c r="A181" s="12" t="s">
        <v>211</v>
      </c>
      <c r="B181" s="13">
        <v>955</v>
      </c>
      <c r="C181" s="14" t="s">
        <v>24</v>
      </c>
      <c r="D181" s="14" t="s">
        <v>86</v>
      </c>
      <c r="E181" s="14" t="s">
        <v>87</v>
      </c>
      <c r="F181" s="14" t="s">
        <v>210</v>
      </c>
      <c r="G181" s="69">
        <v>246.1</v>
      </c>
    </row>
    <row r="182" spans="1:7" ht="12.75">
      <c r="A182" s="23" t="s">
        <v>64</v>
      </c>
      <c r="B182" s="10">
        <v>955</v>
      </c>
      <c r="C182" s="10">
        <v>1100</v>
      </c>
      <c r="D182" s="10"/>
      <c r="E182" s="11"/>
      <c r="F182" s="11"/>
      <c r="G182" s="63">
        <f>SUM(G183)</f>
        <v>380.4</v>
      </c>
    </row>
    <row r="183" spans="1:7" ht="12.75">
      <c r="A183" s="24" t="s">
        <v>96</v>
      </c>
      <c r="B183" s="10">
        <v>955</v>
      </c>
      <c r="C183" s="11" t="s">
        <v>25</v>
      </c>
      <c r="D183" s="11" t="s">
        <v>95</v>
      </c>
      <c r="E183" s="11"/>
      <c r="F183" s="11"/>
      <c r="G183" s="63">
        <f>SUM(G188+G191+G184)</f>
        <v>380.4</v>
      </c>
    </row>
    <row r="184" spans="1:7" ht="26.25" customHeight="1">
      <c r="A184" s="78" t="s">
        <v>231</v>
      </c>
      <c r="B184" s="13">
        <v>955</v>
      </c>
      <c r="C184" s="26" t="s">
        <v>25</v>
      </c>
      <c r="D184" s="26" t="s">
        <v>95</v>
      </c>
      <c r="E184" s="26" t="s">
        <v>135</v>
      </c>
      <c r="F184" s="26"/>
      <c r="G184" s="64">
        <f>SUM(G185)</f>
        <v>236.5</v>
      </c>
    </row>
    <row r="185" spans="1:7" ht="39.75" customHeight="1">
      <c r="A185" s="78" t="s">
        <v>238</v>
      </c>
      <c r="B185" s="13">
        <v>955</v>
      </c>
      <c r="C185" s="26" t="s">
        <v>25</v>
      </c>
      <c r="D185" s="26" t="s">
        <v>95</v>
      </c>
      <c r="E185" s="26" t="s">
        <v>137</v>
      </c>
      <c r="F185" s="26"/>
      <c r="G185" s="64">
        <f>SUM(G186)</f>
        <v>236.5</v>
      </c>
    </row>
    <row r="186" spans="1:7" ht="37.5" customHeight="1">
      <c r="A186" s="78" t="s">
        <v>233</v>
      </c>
      <c r="B186" s="13">
        <v>955</v>
      </c>
      <c r="C186" s="26" t="s">
        <v>25</v>
      </c>
      <c r="D186" s="26" t="s">
        <v>95</v>
      </c>
      <c r="E186" s="26" t="s">
        <v>139</v>
      </c>
      <c r="F186" s="26"/>
      <c r="G186" s="64">
        <f>SUM(G187)</f>
        <v>236.5</v>
      </c>
    </row>
    <row r="187" spans="1:7" ht="24" customHeight="1">
      <c r="A187" s="78" t="s">
        <v>239</v>
      </c>
      <c r="B187" s="13">
        <v>955</v>
      </c>
      <c r="C187" s="26" t="s">
        <v>25</v>
      </c>
      <c r="D187" s="26" t="s">
        <v>95</v>
      </c>
      <c r="E187" s="26" t="s">
        <v>139</v>
      </c>
      <c r="F187" s="26" t="s">
        <v>237</v>
      </c>
      <c r="G187" s="79">
        <v>236.5</v>
      </c>
    </row>
    <row r="188" spans="1:7" ht="25.5">
      <c r="A188" s="25" t="s">
        <v>65</v>
      </c>
      <c r="B188" s="13">
        <v>955</v>
      </c>
      <c r="C188" s="26" t="s">
        <v>25</v>
      </c>
      <c r="D188" s="26" t="s">
        <v>95</v>
      </c>
      <c r="E188" s="26" t="s">
        <v>66</v>
      </c>
      <c r="F188" s="26"/>
      <c r="G188" s="72">
        <f>SUM(G189)</f>
        <v>78.1</v>
      </c>
    </row>
    <row r="189" spans="1:7" ht="25.5">
      <c r="A189" s="12" t="s">
        <v>67</v>
      </c>
      <c r="B189" s="13">
        <v>955</v>
      </c>
      <c r="C189" s="14" t="s">
        <v>25</v>
      </c>
      <c r="D189" s="14" t="s">
        <v>95</v>
      </c>
      <c r="E189" s="14" t="s">
        <v>68</v>
      </c>
      <c r="F189" s="14"/>
      <c r="G189" s="64">
        <f>SUM(G190)</f>
        <v>78.1</v>
      </c>
    </row>
    <row r="190" spans="1:7" ht="25.5">
      <c r="A190" s="12" t="s">
        <v>193</v>
      </c>
      <c r="B190" s="54">
        <v>955</v>
      </c>
      <c r="C190" s="55" t="s">
        <v>25</v>
      </c>
      <c r="D190" s="55" t="s">
        <v>95</v>
      </c>
      <c r="E190" s="55" t="s">
        <v>68</v>
      </c>
      <c r="F190" s="55" t="s">
        <v>192</v>
      </c>
      <c r="G190" s="73">
        <v>78.1</v>
      </c>
    </row>
    <row r="191" spans="1:7" ht="25.5">
      <c r="A191" s="12" t="s">
        <v>99</v>
      </c>
      <c r="B191" s="56">
        <v>955</v>
      </c>
      <c r="C191" s="56">
        <v>1101</v>
      </c>
      <c r="D191" s="56">
        <v>1101</v>
      </c>
      <c r="E191" s="56">
        <v>7950000</v>
      </c>
      <c r="F191" s="56"/>
      <c r="G191" s="68">
        <f>SUM(G192)</f>
        <v>65.8</v>
      </c>
    </row>
    <row r="192" spans="1:7" ht="38.25">
      <c r="A192" s="57" t="s">
        <v>182</v>
      </c>
      <c r="B192" s="56">
        <v>955</v>
      </c>
      <c r="C192" s="56">
        <v>1101</v>
      </c>
      <c r="D192" s="56">
        <v>1101</v>
      </c>
      <c r="E192" s="56">
        <v>7950900</v>
      </c>
      <c r="F192" s="56"/>
      <c r="G192" s="68">
        <f>SUM(G193)</f>
        <v>65.8</v>
      </c>
    </row>
    <row r="193" spans="1:7" ht="26.25" thickBot="1">
      <c r="A193" s="12" t="s">
        <v>193</v>
      </c>
      <c r="B193" s="58">
        <v>955</v>
      </c>
      <c r="C193" s="58">
        <v>1101</v>
      </c>
      <c r="D193" s="58">
        <v>1101</v>
      </c>
      <c r="E193" s="58">
        <v>7950900</v>
      </c>
      <c r="F193" s="58">
        <v>244</v>
      </c>
      <c r="G193" s="74">
        <v>65.8</v>
      </c>
    </row>
  </sheetData>
  <sheetProtection/>
  <mergeCells count="8">
    <mergeCell ref="D1:G1"/>
    <mergeCell ref="A8:G10"/>
    <mergeCell ref="D6:G6"/>
    <mergeCell ref="D5:G5"/>
    <mergeCell ref="D4:G4"/>
    <mergeCell ref="D3:G3"/>
    <mergeCell ref="D2:G2"/>
    <mergeCell ref="F7:G7"/>
  </mergeCells>
  <printOptions/>
  <pageMargins left="0.7874015748031497" right="0.1968503937007874" top="0.3937007874015748" bottom="0.1968503937007874" header="0.31496062992125984" footer="0.31496062992125984"/>
  <pageSetup fitToHeight="0" horizontalDpi="600" verticalDpi="600" orientation="portrait" paperSize="9" scale="8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36"/>
  <sheetViews>
    <sheetView zoomScalePageLayoutView="0" workbookViewId="0" topLeftCell="A1">
      <selection activeCell="A12" sqref="A12:D36"/>
    </sheetView>
  </sheetViews>
  <sheetFormatPr defaultColWidth="9.140625" defaultRowHeight="12.75"/>
  <cols>
    <col min="1" max="1" width="59.140625" style="3" customWidth="1"/>
    <col min="2" max="2" width="14.140625" style="3" customWidth="1"/>
    <col min="3" max="3" width="9.7109375" style="3" customWidth="1"/>
    <col min="4" max="4" width="15.57421875" style="3" customWidth="1"/>
    <col min="5" max="16384" width="9.140625" style="3" customWidth="1"/>
  </cols>
  <sheetData>
    <row r="1" spans="2:4" ht="12.75">
      <c r="B1" s="5"/>
      <c r="C1" s="96" t="s">
        <v>245</v>
      </c>
      <c r="D1" s="96"/>
    </row>
    <row r="2" spans="2:4" ht="12.75">
      <c r="B2" s="96" t="s">
        <v>76</v>
      </c>
      <c r="C2" s="96"/>
      <c r="D2" s="96"/>
    </row>
    <row r="3" spans="2:4" ht="12.75">
      <c r="B3" s="96" t="s">
        <v>77</v>
      </c>
      <c r="C3" s="96"/>
      <c r="D3" s="96"/>
    </row>
    <row r="4" spans="2:4" ht="12.75">
      <c r="B4" s="96" t="s">
        <v>167</v>
      </c>
      <c r="C4" s="96"/>
      <c r="D4" s="96"/>
    </row>
    <row r="5" spans="2:4" ht="12.75">
      <c r="B5" s="96" t="s">
        <v>78</v>
      </c>
      <c r="C5" s="96"/>
      <c r="D5" s="96"/>
    </row>
    <row r="6" spans="2:4" ht="12.75">
      <c r="B6" s="96" t="s">
        <v>79</v>
      </c>
      <c r="C6" s="96"/>
      <c r="D6" s="96"/>
    </row>
    <row r="7" spans="3:4" ht="12.75">
      <c r="C7" s="98" t="s">
        <v>260</v>
      </c>
      <c r="D7" s="98"/>
    </row>
    <row r="8" spans="1:3" ht="12.75" customHeight="1">
      <c r="A8" s="97"/>
      <c r="B8" s="97"/>
      <c r="C8" s="97"/>
    </row>
    <row r="9" spans="1:4" ht="69.75" customHeight="1">
      <c r="A9" s="97" t="s">
        <v>240</v>
      </c>
      <c r="B9" s="97"/>
      <c r="C9" s="97"/>
      <c r="D9" s="97"/>
    </row>
    <row r="10" spans="1:3" ht="14.25" customHeight="1">
      <c r="A10" s="97"/>
      <c r="B10" s="97"/>
      <c r="C10" s="97"/>
    </row>
    <row r="11" ht="13.5" thickBot="1"/>
    <row r="12" spans="1:4" ht="47.25">
      <c r="A12" s="7" t="s">
        <v>29</v>
      </c>
      <c r="B12" s="1" t="s">
        <v>109</v>
      </c>
      <c r="C12" s="1" t="s">
        <v>110</v>
      </c>
      <c r="D12" s="8" t="s">
        <v>107</v>
      </c>
    </row>
    <row r="13" spans="1:4" s="21" customFormat="1" ht="12.75">
      <c r="A13" s="9" t="s">
        <v>10</v>
      </c>
      <c r="B13" s="10" t="s">
        <v>11</v>
      </c>
      <c r="C13" s="10"/>
      <c r="D13" s="75">
        <f>SUM(D14:D18)</f>
        <v>4144.9</v>
      </c>
    </row>
    <row r="14" spans="1:4" ht="38.25" hidden="1">
      <c r="A14" s="12" t="s">
        <v>69</v>
      </c>
      <c r="B14" s="14" t="s">
        <v>11</v>
      </c>
      <c r="C14" s="14" t="s">
        <v>1</v>
      </c>
      <c r="D14" s="69">
        <f>SUM(Ведомственная!G16)</f>
        <v>0</v>
      </c>
    </row>
    <row r="15" spans="1:4" ht="39" customHeight="1">
      <c r="A15" s="12" t="s">
        <v>12</v>
      </c>
      <c r="B15" s="14" t="s">
        <v>11</v>
      </c>
      <c r="C15" s="13" t="s">
        <v>13</v>
      </c>
      <c r="D15" s="69">
        <f>SUM(Ведомственная!G20)</f>
        <v>3299.9</v>
      </c>
    </row>
    <row r="16" spans="1:4" ht="25.5">
      <c r="A16" s="12" t="s">
        <v>103</v>
      </c>
      <c r="B16" s="13" t="s">
        <v>11</v>
      </c>
      <c r="C16" s="14" t="s">
        <v>102</v>
      </c>
      <c r="D16" s="69">
        <f>SUM(Ведомственная!G36)</f>
        <v>470.7</v>
      </c>
    </row>
    <row r="17" spans="1:4" ht="12.75" hidden="1">
      <c r="A17" s="12" t="s">
        <v>19</v>
      </c>
      <c r="B17" s="13" t="s">
        <v>11</v>
      </c>
      <c r="C17" s="13" t="s">
        <v>20</v>
      </c>
      <c r="D17" s="69">
        <f>SUM(Ведомственная!G42)</f>
        <v>0</v>
      </c>
    </row>
    <row r="18" spans="1:4" ht="12.75">
      <c r="A18" s="12" t="s">
        <v>22</v>
      </c>
      <c r="B18" s="13" t="s">
        <v>11</v>
      </c>
      <c r="C18" s="14" t="s">
        <v>92</v>
      </c>
      <c r="D18" s="69">
        <f>SUM(Ведомственная!G46)</f>
        <v>374.3</v>
      </c>
    </row>
    <row r="19" spans="1:4" s="21" customFormat="1" ht="12.75">
      <c r="A19" s="9" t="s">
        <v>34</v>
      </c>
      <c r="B19" s="11" t="s">
        <v>71</v>
      </c>
      <c r="C19" s="11"/>
      <c r="D19" s="75">
        <f>SUM(D20)</f>
        <v>95.93</v>
      </c>
    </row>
    <row r="20" spans="1:4" ht="12.75">
      <c r="A20" s="12" t="s">
        <v>35</v>
      </c>
      <c r="B20" s="14" t="s">
        <v>71</v>
      </c>
      <c r="C20" s="14" t="s">
        <v>72</v>
      </c>
      <c r="D20" s="69">
        <f>SUM(Ведомственная!G62)</f>
        <v>95.93</v>
      </c>
    </row>
    <row r="21" spans="1:4" s="21" customFormat="1" ht="12.75">
      <c r="A21" s="9" t="s">
        <v>41</v>
      </c>
      <c r="B21" s="11" t="s">
        <v>73</v>
      </c>
      <c r="C21" s="11"/>
      <c r="D21" s="75">
        <f>SUM(D22:D23)</f>
        <v>185.1</v>
      </c>
    </row>
    <row r="22" spans="1:4" ht="25.5">
      <c r="A22" s="12" t="s">
        <v>105</v>
      </c>
      <c r="B22" s="14" t="s">
        <v>73</v>
      </c>
      <c r="C22" s="14" t="s">
        <v>104</v>
      </c>
      <c r="D22" s="69">
        <f>SUM(Ведомственная!G70)</f>
        <v>160.1</v>
      </c>
    </row>
    <row r="23" spans="1:4" ht="12.75">
      <c r="A23" s="12" t="s">
        <v>118</v>
      </c>
      <c r="B23" s="14" t="s">
        <v>73</v>
      </c>
      <c r="C23" s="14" t="s">
        <v>131</v>
      </c>
      <c r="D23" s="69">
        <f>SUM(Ведомственная!G74)</f>
        <v>25</v>
      </c>
    </row>
    <row r="24" spans="1:4" s="21" customFormat="1" ht="12.75">
      <c r="A24" s="32" t="s">
        <v>80</v>
      </c>
      <c r="B24" s="11" t="s">
        <v>81</v>
      </c>
      <c r="C24" s="11"/>
      <c r="D24" s="75">
        <f>SUM(D25)</f>
        <v>932.9</v>
      </c>
    </row>
    <row r="25" spans="1:4" ht="12.75">
      <c r="A25" s="34" t="s">
        <v>143</v>
      </c>
      <c r="B25" s="14" t="s">
        <v>81</v>
      </c>
      <c r="C25" s="14" t="s">
        <v>150</v>
      </c>
      <c r="D25" s="69">
        <f>SUM(Ведомственная!G79)</f>
        <v>932.9</v>
      </c>
    </row>
    <row r="26" spans="1:4" s="21" customFormat="1" ht="12.75">
      <c r="A26" s="9" t="s">
        <v>30</v>
      </c>
      <c r="B26" s="11" t="s">
        <v>31</v>
      </c>
      <c r="C26" s="11"/>
      <c r="D26" s="75">
        <f>SUM(D27:D29)</f>
        <v>20662.699999999997</v>
      </c>
    </row>
    <row r="27" spans="1:4" ht="12.75">
      <c r="A27" s="12" t="s">
        <v>42</v>
      </c>
      <c r="B27" s="14" t="s">
        <v>31</v>
      </c>
      <c r="C27" s="14" t="s">
        <v>74</v>
      </c>
      <c r="D27" s="69">
        <f>SUM(Ведомственная!G88)</f>
        <v>1974</v>
      </c>
    </row>
    <row r="28" spans="1:4" ht="12.75">
      <c r="A28" s="12" t="s">
        <v>32</v>
      </c>
      <c r="B28" s="14" t="s">
        <v>31</v>
      </c>
      <c r="C28" s="14" t="s">
        <v>33</v>
      </c>
      <c r="D28" s="69">
        <f>SUM(Ведомственная!G96)</f>
        <v>15965.699999999999</v>
      </c>
    </row>
    <row r="29" spans="1:4" ht="12.75">
      <c r="A29" s="12" t="s">
        <v>54</v>
      </c>
      <c r="B29" s="14" t="s">
        <v>31</v>
      </c>
      <c r="C29" s="14" t="s">
        <v>75</v>
      </c>
      <c r="D29" s="69">
        <f>SUM(Ведомственная!G123)</f>
        <v>2723</v>
      </c>
    </row>
    <row r="30" spans="1:4" s="21" customFormat="1" ht="12.75">
      <c r="A30" s="9" t="s">
        <v>97</v>
      </c>
      <c r="B30" s="11" t="s">
        <v>0</v>
      </c>
      <c r="C30" s="11"/>
      <c r="D30" s="75">
        <f>SUM(D31)</f>
        <v>2767.4999999999995</v>
      </c>
    </row>
    <row r="31" spans="1:4" ht="12.75">
      <c r="A31" s="12" t="s">
        <v>62</v>
      </c>
      <c r="B31" s="13" t="s">
        <v>0</v>
      </c>
      <c r="C31" s="14" t="s">
        <v>70</v>
      </c>
      <c r="D31" s="69">
        <f>SUM(Ведомственная!G153)</f>
        <v>2767.4999999999995</v>
      </c>
    </row>
    <row r="32" spans="1:4" s="21" customFormat="1" ht="12.75">
      <c r="A32" s="9" t="s">
        <v>23</v>
      </c>
      <c r="B32" s="11" t="s">
        <v>24</v>
      </c>
      <c r="C32" s="11"/>
      <c r="D32" s="75">
        <f>SUM(D33)</f>
        <v>246.1</v>
      </c>
    </row>
    <row r="33" spans="1:4" ht="12.75">
      <c r="A33" s="12" t="s">
        <v>88</v>
      </c>
      <c r="B33" s="14" t="s">
        <v>24</v>
      </c>
      <c r="C33" s="14" t="s">
        <v>86</v>
      </c>
      <c r="D33" s="69">
        <f>SUM(Ведомственная!G178)</f>
        <v>246.1</v>
      </c>
    </row>
    <row r="34" spans="1:4" s="21" customFormat="1" ht="12.75">
      <c r="A34" s="23" t="s">
        <v>64</v>
      </c>
      <c r="B34" s="10">
        <v>1100</v>
      </c>
      <c r="C34" s="10"/>
      <c r="D34" s="75">
        <f>SUM(D35)</f>
        <v>380.4</v>
      </c>
    </row>
    <row r="35" spans="1:4" ht="13.5" thickBot="1">
      <c r="A35" s="38" t="s">
        <v>96</v>
      </c>
      <c r="B35" s="14" t="s">
        <v>25</v>
      </c>
      <c r="C35" s="14" t="s">
        <v>95</v>
      </c>
      <c r="D35" s="69">
        <f>SUM(Ведомственная!G183)</f>
        <v>380.4</v>
      </c>
    </row>
    <row r="36" spans="1:4" s="21" customFormat="1" ht="13.5" thickBot="1">
      <c r="A36" s="39" t="s">
        <v>122</v>
      </c>
      <c r="B36" s="40"/>
      <c r="C36" s="40"/>
      <c r="D36" s="76">
        <f>SUM(D13+D19+D21+D24+D26+D30+D32+D34)</f>
        <v>29415.53</v>
      </c>
    </row>
  </sheetData>
  <sheetProtection/>
  <mergeCells count="10">
    <mergeCell ref="C1:D1"/>
    <mergeCell ref="A8:C8"/>
    <mergeCell ref="A10:C10"/>
    <mergeCell ref="B2:D2"/>
    <mergeCell ref="B3:D3"/>
    <mergeCell ref="B4:D4"/>
    <mergeCell ref="B5:D5"/>
    <mergeCell ref="B6:D6"/>
    <mergeCell ref="A9:D9"/>
    <mergeCell ref="C7:D7"/>
  </mergeCells>
  <printOptions/>
  <pageMargins left="0.3937007874015748" right="0.1968503937007874" top="0.3937007874015748" bottom="0.1968503937007874"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A13" sqref="A13:C16"/>
    </sheetView>
  </sheetViews>
  <sheetFormatPr defaultColWidth="9.140625" defaultRowHeight="12.75"/>
  <cols>
    <col min="1" max="1" width="26.57421875" style="3" customWidth="1"/>
    <col min="2" max="2" width="33.28125" style="3" customWidth="1"/>
    <col min="3" max="3" width="38.57421875" style="3" customWidth="1"/>
    <col min="4" max="16384" width="9.140625" style="3" customWidth="1"/>
  </cols>
  <sheetData>
    <row r="1" ht="12.75">
      <c r="C1" s="4" t="s">
        <v>158</v>
      </c>
    </row>
    <row r="2" spans="3:7" ht="12.75">
      <c r="C2" s="4" t="s">
        <v>76</v>
      </c>
      <c r="E2" s="5"/>
      <c r="F2" s="5"/>
      <c r="G2" s="5"/>
    </row>
    <row r="3" spans="3:7" ht="12.75">
      <c r="C3" s="4" t="s">
        <v>77</v>
      </c>
      <c r="E3" s="5"/>
      <c r="F3" s="5"/>
      <c r="G3" s="5"/>
    </row>
    <row r="4" spans="3:7" ht="12.75">
      <c r="C4" s="4" t="s">
        <v>167</v>
      </c>
      <c r="D4" s="5"/>
      <c r="E4" s="5"/>
      <c r="F4" s="5"/>
      <c r="G4" s="5"/>
    </row>
    <row r="5" spans="3:7" ht="12.75">
      <c r="C5" s="4" t="s">
        <v>78</v>
      </c>
      <c r="D5" s="5"/>
      <c r="E5" s="5"/>
      <c r="F5" s="5"/>
      <c r="G5" s="5"/>
    </row>
    <row r="6" spans="3:7" ht="12.75">
      <c r="C6" s="4" t="s">
        <v>113</v>
      </c>
      <c r="E6" s="5"/>
      <c r="F6" s="5"/>
      <c r="G6" s="5"/>
    </row>
    <row r="7" ht="12.75">
      <c r="C7" s="4" t="s">
        <v>260</v>
      </c>
    </row>
    <row r="9" spans="1:3" ht="60" customHeight="1">
      <c r="A9" s="99" t="s">
        <v>241</v>
      </c>
      <c r="B9" s="99"/>
      <c r="C9" s="99"/>
    </row>
    <row r="10" spans="2:3" ht="12.75">
      <c r="B10" s="98"/>
      <c r="C10" s="98"/>
    </row>
    <row r="11" spans="2:3" ht="12.75">
      <c r="B11" s="98"/>
      <c r="C11" s="98"/>
    </row>
    <row r="13" spans="1:3" ht="41.25" customHeight="1">
      <c r="A13" s="30" t="s">
        <v>90</v>
      </c>
      <c r="B13" s="29" t="s">
        <v>242</v>
      </c>
      <c r="C13" s="29" t="s">
        <v>243</v>
      </c>
    </row>
    <row r="14" spans="1:3" ht="12.75">
      <c r="A14" s="28" t="s">
        <v>184</v>
      </c>
      <c r="B14" s="60">
        <v>5</v>
      </c>
      <c r="C14" s="60">
        <v>1678.5</v>
      </c>
    </row>
    <row r="15" spans="1:3" ht="26.25" customHeight="1">
      <c r="A15" s="28" t="s">
        <v>185</v>
      </c>
      <c r="B15" s="61">
        <v>6</v>
      </c>
      <c r="C15" s="61">
        <v>1368.6</v>
      </c>
    </row>
    <row r="16" spans="1:3" ht="12.75">
      <c r="A16" s="27" t="s">
        <v>91</v>
      </c>
      <c r="B16" s="61">
        <f>SUM(B14:B15)</f>
        <v>11</v>
      </c>
      <c r="C16" s="61">
        <f>SUM(C14:C15)</f>
        <v>3047.1</v>
      </c>
    </row>
  </sheetData>
  <sheetProtection/>
  <mergeCells count="3">
    <mergeCell ref="B10:C10"/>
    <mergeCell ref="B11:C11"/>
    <mergeCell ref="A9:C9"/>
  </mergeCells>
  <printOptions/>
  <pageMargins left="0.3937007874015748" right="0.1968503937007874" top="0.3937007874015748"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9"/>
  <sheetViews>
    <sheetView zoomScalePageLayoutView="0" workbookViewId="0" topLeftCell="A1">
      <selection activeCell="A15" sqref="A15:G19"/>
    </sheetView>
  </sheetViews>
  <sheetFormatPr defaultColWidth="9.140625" defaultRowHeight="12.75"/>
  <cols>
    <col min="1" max="1" width="16.140625" style="0" customWidth="1"/>
    <col min="2" max="2" width="21.8515625" style="0" customWidth="1"/>
    <col min="3" max="3" width="25.28125" style="0" customWidth="1"/>
    <col min="4" max="4" width="19.00390625" style="0" customWidth="1"/>
    <col min="5" max="5" width="15.28125" style="0" customWidth="1"/>
    <col min="6" max="6" width="14.28125" style="0" customWidth="1"/>
    <col min="7" max="7" width="15.140625" style="0" customWidth="1"/>
    <col min="8" max="8" width="15.7109375" style="0" customWidth="1"/>
  </cols>
  <sheetData>
    <row r="1" ht="12.75">
      <c r="G1" s="41" t="s">
        <v>246</v>
      </c>
    </row>
    <row r="2" ht="12.75">
      <c r="G2" s="42" t="s">
        <v>76</v>
      </c>
    </row>
    <row r="3" ht="12.75">
      <c r="G3" s="41" t="s">
        <v>77</v>
      </c>
    </row>
    <row r="4" ht="12.75">
      <c r="G4" s="41" t="s">
        <v>170</v>
      </c>
    </row>
    <row r="5" ht="12.75">
      <c r="G5" s="42" t="s">
        <v>159</v>
      </c>
    </row>
    <row r="6" ht="12.75">
      <c r="G6" s="42" t="s">
        <v>113</v>
      </c>
    </row>
    <row r="7" spans="6:7" ht="12.75">
      <c r="F7" s="100" t="s">
        <v>260</v>
      </c>
      <c r="G7" s="100"/>
    </row>
    <row r="8" ht="12.75">
      <c r="G8" s="42"/>
    </row>
    <row r="9" spans="1:8" ht="12.75" customHeight="1">
      <c r="A9" s="101" t="s">
        <v>244</v>
      </c>
      <c r="B9" s="101"/>
      <c r="C9" s="101"/>
      <c r="D9" s="101"/>
      <c r="E9" s="101"/>
      <c r="F9" s="101"/>
      <c r="G9" s="101"/>
      <c r="H9" s="43"/>
    </row>
    <row r="10" spans="1:8" ht="21" customHeight="1">
      <c r="A10" s="101"/>
      <c r="B10" s="101"/>
      <c r="C10" s="101"/>
      <c r="D10" s="101"/>
      <c r="E10" s="101"/>
      <c r="F10" s="101"/>
      <c r="G10" s="101"/>
      <c r="H10" s="43"/>
    </row>
    <row r="11" spans="1:8" ht="15.75">
      <c r="A11" s="44"/>
      <c r="B11" s="44"/>
      <c r="C11" s="44"/>
      <c r="D11" s="44"/>
      <c r="E11" s="44"/>
      <c r="F11" s="44"/>
      <c r="G11" s="44"/>
      <c r="H11" s="44"/>
    </row>
    <row r="12" spans="1:8" ht="15.75">
      <c r="A12" s="44"/>
      <c r="B12" s="44"/>
      <c r="C12" s="44"/>
      <c r="D12" s="44"/>
      <c r="E12" s="44"/>
      <c r="F12" s="44"/>
      <c r="G12" s="44"/>
      <c r="H12" s="44"/>
    </row>
    <row r="13" spans="1:8" ht="15.75">
      <c r="A13" s="44"/>
      <c r="B13" s="44"/>
      <c r="C13" s="44"/>
      <c r="D13" s="44"/>
      <c r="E13" s="44"/>
      <c r="F13" s="44"/>
      <c r="G13" s="44"/>
      <c r="H13" s="44"/>
    </row>
    <row r="14" spans="1:7" ht="15.75">
      <c r="A14" s="44"/>
      <c r="B14" s="44"/>
      <c r="C14" s="44"/>
      <c r="D14" s="44"/>
      <c r="E14" s="44"/>
      <c r="F14" s="44"/>
      <c r="G14" s="44"/>
    </row>
    <row r="15" spans="1:7" ht="31.5" customHeight="1">
      <c r="A15" s="102" t="s">
        <v>183</v>
      </c>
      <c r="B15" s="104" t="s">
        <v>160</v>
      </c>
      <c r="C15" s="105"/>
      <c r="D15" s="105"/>
      <c r="E15" s="105"/>
      <c r="F15" s="105"/>
      <c r="G15" s="106"/>
    </row>
    <row r="16" spans="1:7" ht="12.75" customHeight="1">
      <c r="A16" s="103"/>
      <c r="B16" s="107" t="s">
        <v>161</v>
      </c>
      <c r="C16" s="107" t="s">
        <v>162</v>
      </c>
      <c r="D16" s="107" t="s">
        <v>163</v>
      </c>
      <c r="E16" s="107" t="s">
        <v>164</v>
      </c>
      <c r="F16" s="107" t="s">
        <v>165</v>
      </c>
      <c r="G16" s="107" t="s">
        <v>166</v>
      </c>
    </row>
    <row r="17" spans="1:7" ht="107.25" customHeight="1">
      <c r="A17" s="103"/>
      <c r="B17" s="108"/>
      <c r="C17" s="108"/>
      <c r="D17" s="109"/>
      <c r="E17" s="110"/>
      <c r="F17" s="110"/>
      <c r="G17" s="108"/>
    </row>
    <row r="18" spans="1:7" ht="15.75">
      <c r="A18" s="59">
        <v>1</v>
      </c>
      <c r="B18" s="46">
        <v>2</v>
      </c>
      <c r="C18" s="45">
        <v>3</v>
      </c>
      <c r="D18" s="45">
        <v>4</v>
      </c>
      <c r="E18" s="47">
        <v>5</v>
      </c>
      <c r="F18" s="47">
        <v>6</v>
      </c>
      <c r="G18" s="45">
        <v>7</v>
      </c>
    </row>
    <row r="19" spans="1:8" s="51" customFormat="1" ht="63">
      <c r="A19" s="94">
        <v>50</v>
      </c>
      <c r="B19" s="48" t="s">
        <v>212</v>
      </c>
      <c r="C19" s="49" t="s">
        <v>213</v>
      </c>
      <c r="D19" s="50" t="s">
        <v>214</v>
      </c>
      <c r="E19" s="95">
        <v>18.4</v>
      </c>
      <c r="F19" s="95"/>
      <c r="G19" s="95">
        <v>18.4</v>
      </c>
      <c r="H19"/>
    </row>
  </sheetData>
  <sheetProtection/>
  <mergeCells count="10">
    <mergeCell ref="F7:G7"/>
    <mergeCell ref="A9:G10"/>
    <mergeCell ref="A15:A17"/>
    <mergeCell ref="B15:G15"/>
    <mergeCell ref="B16:B17"/>
    <mergeCell ref="C16:C17"/>
    <mergeCell ref="D16:D17"/>
    <mergeCell ref="E16:E17"/>
    <mergeCell ref="F16:F17"/>
    <mergeCell ref="G16:G17"/>
  </mergeCells>
  <printOptions/>
  <pageMargins left="0.5905511811023623" right="0.1968503937007874" top="0.7480314960629921" bottom="0.7480314960629921"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tabSelected="1" zoomScalePageLayoutView="0" workbookViewId="0" topLeftCell="A13">
      <selection activeCell="A13" sqref="A13:F16"/>
    </sheetView>
  </sheetViews>
  <sheetFormatPr defaultColWidth="9.140625" defaultRowHeight="12.75"/>
  <cols>
    <col min="1" max="1" width="26.8515625" style="81" customWidth="1"/>
    <col min="2" max="2" width="18.140625" style="81" customWidth="1"/>
    <col min="3" max="3" width="21.28125" style="81" customWidth="1"/>
    <col min="4" max="4" width="11.57421875" style="81" customWidth="1"/>
    <col min="5" max="5" width="10.57421875" style="81" customWidth="1"/>
    <col min="6" max="16384" width="9.140625" style="81" customWidth="1"/>
  </cols>
  <sheetData>
    <row r="1" spans="1:6" ht="15">
      <c r="A1" s="80"/>
      <c r="B1" s="113" t="s">
        <v>247</v>
      </c>
      <c r="C1" s="113"/>
      <c r="D1" s="113"/>
      <c r="E1" s="112"/>
      <c r="F1" s="112"/>
    </row>
    <row r="2" spans="1:6" ht="14.25" customHeight="1">
      <c r="A2" s="80"/>
      <c r="B2" s="111" t="s">
        <v>76</v>
      </c>
      <c r="C2" s="111"/>
      <c r="D2" s="111"/>
      <c r="E2" s="112"/>
      <c r="F2" s="112"/>
    </row>
    <row r="3" spans="1:6" ht="14.25" customHeight="1">
      <c r="A3" s="80"/>
      <c r="B3" s="111" t="s">
        <v>248</v>
      </c>
      <c r="C3" s="111"/>
      <c r="D3" s="111"/>
      <c r="E3" s="112"/>
      <c r="F3" s="112"/>
    </row>
    <row r="4" spans="1:6" ht="13.5" customHeight="1">
      <c r="A4" s="80"/>
      <c r="B4" s="111" t="s">
        <v>170</v>
      </c>
      <c r="C4" s="111"/>
      <c r="D4" s="111"/>
      <c r="E4" s="112"/>
      <c r="F4" s="112"/>
    </row>
    <row r="5" spans="1:6" ht="15" customHeight="1">
      <c r="A5" s="80"/>
      <c r="B5" s="111" t="s">
        <v>78</v>
      </c>
      <c r="C5" s="111"/>
      <c r="D5" s="111"/>
      <c r="E5" s="112"/>
      <c r="F5" s="112"/>
    </row>
    <row r="6" spans="1:6" ht="14.25" customHeight="1">
      <c r="A6" s="80"/>
      <c r="B6" s="111" t="s">
        <v>113</v>
      </c>
      <c r="C6" s="111"/>
      <c r="D6" s="111"/>
      <c r="E6" s="112"/>
      <c r="F6" s="112"/>
    </row>
    <row r="7" spans="2:6" ht="15">
      <c r="B7" s="114" t="s">
        <v>260</v>
      </c>
      <c r="C7" s="112"/>
      <c r="D7" s="112"/>
      <c r="E7" s="112"/>
      <c r="F7" s="112"/>
    </row>
    <row r="8" spans="2:6" ht="15">
      <c r="B8" s="114"/>
      <c r="C8" s="114"/>
      <c r="D8" s="114"/>
      <c r="E8" s="112"/>
      <c r="F8" s="112"/>
    </row>
    <row r="9" spans="2:6" ht="15">
      <c r="B9" s="114"/>
      <c r="C9" s="112"/>
      <c r="D9" s="112"/>
      <c r="E9" s="112"/>
      <c r="F9" s="112"/>
    </row>
    <row r="10" spans="1:4" ht="15">
      <c r="A10" s="80"/>
      <c r="B10" s="80"/>
      <c r="C10" s="80"/>
      <c r="D10" s="80"/>
    </row>
    <row r="11" spans="1:6" ht="48.75" customHeight="1">
      <c r="A11" s="115" t="s">
        <v>254</v>
      </c>
      <c r="B11" s="115"/>
      <c r="C11" s="115"/>
      <c r="D11" s="115"/>
      <c r="E11" s="112"/>
      <c r="F11" s="112"/>
    </row>
    <row r="13" spans="1:6" ht="72">
      <c r="A13" s="82" t="s">
        <v>249</v>
      </c>
      <c r="B13" s="83" t="s">
        <v>250</v>
      </c>
      <c r="C13" s="83" t="s">
        <v>251</v>
      </c>
      <c r="D13" s="83" t="s">
        <v>255</v>
      </c>
      <c r="E13" s="83" t="s">
        <v>256</v>
      </c>
      <c r="F13" s="83" t="s">
        <v>252</v>
      </c>
    </row>
    <row r="14" spans="1:6" ht="120.75" customHeight="1">
      <c r="A14" s="85" t="s">
        <v>259</v>
      </c>
      <c r="B14" s="86" t="s">
        <v>253</v>
      </c>
      <c r="C14" s="84" t="s">
        <v>257</v>
      </c>
      <c r="D14" s="90">
        <v>236.5</v>
      </c>
      <c r="E14" s="90">
        <v>236.5</v>
      </c>
      <c r="F14" s="90">
        <f>SUM(E14/D14*100)</f>
        <v>100</v>
      </c>
    </row>
    <row r="15" spans="1:6" ht="121.5" customHeight="1">
      <c r="A15" s="85" t="s">
        <v>258</v>
      </c>
      <c r="B15" s="86" t="s">
        <v>253</v>
      </c>
      <c r="C15" s="84" t="s">
        <v>257</v>
      </c>
      <c r="D15" s="90">
        <v>130.58</v>
      </c>
      <c r="E15" s="90">
        <v>9</v>
      </c>
      <c r="F15" s="90">
        <f>SUM(E15/D15*100)</f>
        <v>6.89232654311533</v>
      </c>
    </row>
    <row r="16" spans="1:6" ht="15.75" thickBot="1">
      <c r="A16" s="87" t="s">
        <v>91</v>
      </c>
      <c r="B16" s="88"/>
      <c r="C16" s="89"/>
      <c r="D16" s="91">
        <f>SUM(D14:D15)</f>
        <v>367.08000000000004</v>
      </c>
      <c r="E16" s="92">
        <f>SUM(E14:E15)</f>
        <v>245.5</v>
      </c>
      <c r="F16" s="93">
        <f>SUM(E16/D16*100)</f>
        <v>66.87915440775852</v>
      </c>
    </row>
  </sheetData>
  <sheetProtection/>
  <mergeCells count="10">
    <mergeCell ref="B7:F7"/>
    <mergeCell ref="B8:F8"/>
    <mergeCell ref="B9:F9"/>
    <mergeCell ref="A11:F11"/>
    <mergeCell ref="B5:F5"/>
    <mergeCell ref="B6:F6"/>
    <mergeCell ref="B1:F1"/>
    <mergeCell ref="B2:F2"/>
    <mergeCell ref="B3:F3"/>
    <mergeCell ref="B4:F4"/>
  </mergeCells>
  <printOptions/>
  <pageMargins left="0.5905511811023623" right="0.3937007874015748" top="0.7480314960629921" bottom="0.7480314960629921" header="0.31496062992125984" footer="0.3149606299212598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2014-05-27T11:48:20Z</cp:lastPrinted>
  <dcterms:created xsi:type="dcterms:W3CDTF">2007-09-04T08:08:49Z</dcterms:created>
  <dcterms:modified xsi:type="dcterms:W3CDTF">2014-06-03T08:55:07Z</dcterms:modified>
  <cp:category/>
  <cp:version/>
  <cp:contentType/>
  <cp:contentStatus/>
</cp:coreProperties>
</file>