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720" windowHeight="12585" activeTab="3"/>
  </bookViews>
  <sheets>
    <sheet name="Прил1 ист" sheetId="1" r:id="rId1"/>
    <sheet name="Прил3 доходы" sheetId="2" r:id="rId2"/>
    <sheet name="Прил5 безвозм" sheetId="3" r:id="rId3"/>
    <sheet name="список -март" sheetId="4" r:id="rId4"/>
  </sheets>
  <definedNames>
    <definedName name="_xlnm.Print_Area" localSheetId="1">'Прил3 доходы'!$A$1:$C$76</definedName>
    <definedName name="_xlnm.Print_Area" localSheetId="2">'Прил5 безвозм'!$A$1:$D$32</definedName>
    <definedName name="_xlnm.Print_Area" localSheetId="3">'список -март'!$A$1:$F$9</definedName>
  </definedNames>
  <calcPr calcId="114210"/>
</workbook>
</file>

<file path=xl/calcChain.xml><?xml version="1.0" encoding="utf-8"?>
<calcChain xmlns="http://schemas.openxmlformats.org/spreadsheetml/2006/main">
  <c r="E9" i="4"/>
  <c r="C71" i="2"/>
  <c r="C75"/>
  <c r="C37" i="3"/>
  <c r="C31"/>
  <c r="C30"/>
  <c r="C29"/>
  <c r="C27"/>
  <c r="C25"/>
  <c r="C24"/>
  <c r="C22"/>
  <c r="C20"/>
  <c r="C19"/>
  <c r="C18"/>
  <c r="C17"/>
  <c r="C74" i="2"/>
  <c r="C68"/>
  <c r="C67"/>
  <c r="C64"/>
  <c r="C51"/>
  <c r="C65"/>
  <c r="C62"/>
  <c r="C60"/>
  <c r="C58"/>
  <c r="C57"/>
  <c r="C55"/>
  <c r="C52"/>
  <c r="C53"/>
  <c r="C48"/>
  <c r="C46"/>
  <c r="C45"/>
  <c r="C42"/>
  <c r="C41"/>
  <c r="C40"/>
  <c r="C39"/>
  <c r="C37"/>
  <c r="C36"/>
  <c r="C34"/>
  <c r="C32"/>
  <c r="C31"/>
  <c r="C29"/>
  <c r="C23"/>
  <c r="C22"/>
  <c r="C19"/>
  <c r="C18"/>
  <c r="C50"/>
  <c r="C28"/>
  <c r="C17"/>
  <c r="C76"/>
  <c r="C22" i="1"/>
  <c r="C21"/>
  <c r="C23"/>
  <c r="C20"/>
  <c r="C19"/>
</calcChain>
</file>

<file path=xl/sharedStrings.xml><?xml version="1.0" encoding="utf-8"?>
<sst xmlns="http://schemas.openxmlformats.org/spreadsheetml/2006/main" count="238" uniqueCount="178">
  <si>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</si>
  <si>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</si>
  <si>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</si>
  <si>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</si>
  <si>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</si>
  <si>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</si>
  <si>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</si>
  <si>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</si>
  <si>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</si>
  <si>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</si>
  <si>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</si>
  <si>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</si>
  <si>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</si>
  <si>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</si>
  <si>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</si>
  <si>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</si>
  <si>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</si>
  <si>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</si>
  <si>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</si>
  <si>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</si>
  <si>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</si>
  <si>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</si>
  <si>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</si>
  <si>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</si>
  <si>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2016 год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</si>
  <si>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</si>
  <si>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</si>
  <si>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</si>
  <si>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</si>
  <si>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</si>
  <si>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2016 год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</si>
  <si>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</si>
  <si>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</si>
  <si>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</si>
  <si>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</si>
  <si>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</si>
  <si>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</si>
  <si>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</si>
  <si>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</si>
  <si>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</si>
  <si>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</si>
  <si>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</si>
  <si>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</si>
  <si>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</si>
  <si>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</si>
  <si>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</si>
  <si>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</si>
  <si>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</si>
  <si>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</si>
  <si>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</si>
  <si>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</si>
  <si>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</si>
  <si>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</si>
  <si>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</si>
  <si>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</si>
  <si>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</si>
  <si>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</si>
  <si>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</si>
  <si>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</si>
  <si>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</si>
  <si>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</si>
  <si>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</si>
  <si>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</si>
  <si>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</si>
  <si>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</si>
  <si>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</si>
  <si>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</si>
  <si>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</si>
  <si>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</si>
  <si>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</si>
  <si>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</si>
  <si>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</si>
  <si>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</si>
  <si>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</si>
  <si>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</si>
  <si>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</si>
  <si>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</si>
  <si>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</si>
  <si>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</si>
  <si>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</si>
  <si>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</si>
  <si>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</si>
  <si>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</si>
  <si>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</si>
  <si>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</si>
  <si>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</si>
  <si>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</si>
  <si>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</si>
  <si>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</si>
  <si>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</si>
  <si>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</si>
  <si>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</si>
  <si>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</si>
  <si>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</si>
  <si>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</si>
  <si>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</si>
  <si>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</si>
  <si>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</si>
  <si>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</si>
  <si>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</si>
  <si>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</si>
  <si>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</si>
  <si>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</si>
  <si>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</si>
  <si>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(межбюджетные субсидии)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</si>
  <si>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</si>
  <si>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</si>
  <si>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</si>
  <si>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</si>
  <si>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</si>
  <si>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</si>
  <si>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000 2 02 02999 10 0000 151</t>
  </si>
  <si>
    <t>Прочие субсидии бюджетам сельских поселений на реализацию проектов местных инициатив граждан</t>
  </si>
  <si>
    <t>000 2 02 03000 00 0000 151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</si>
  <si>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</si>
  <si>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</si>
  <si>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</si>
  <si>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</si>
  <si>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</si>
  <si>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</si>
  <si>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</si>
  <si>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</si>
  <si>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</si>
  <si>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на реализацию проектов местных инициатив граждан, получивших грантовую поддержку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</si>
  <si>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</si>
  <si>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</si>
  <si>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</si>
  <si>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</si>
  <si>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</si>
  <si>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</si>
  <si>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000 202 04999 00 0000 151</t>
  </si>
  <si>
    <t>Прочие межбюджетные трансферты, передаваемые бюджетам</t>
  </si>
  <si>
    <t>000 202 04999 10 0000 151</t>
  </si>
  <si>
    <t>Прочие межбюджетные трансферты, передаваемые бюджетам сельских поселений</t>
  </si>
  <si>
    <t>000 2 02 04999 10 0102 151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</si>
  <si>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</si>
  <si>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</si>
  <si>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</si>
  <si>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000 202 04999 10 0105 151</t>
  </si>
  <si>
    <t>000 2 02 04999 10 0106 151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</si>
  <si>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 поселений</t>
  </si>
  <si>
    <t>000 2 02 04999 10 0107 151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</si>
  <si>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</si>
  <si>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</si>
  <si>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</si>
  <si>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</si>
  <si>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</si>
  <si>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</si>
  <si>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Приложение  5</t>
  </si>
  <si>
    <t xml:space="preserve">Ленинградской области </t>
  </si>
  <si>
    <t>В 2016 ГОДУ</t>
  </si>
  <si>
    <t>Источник доходов</t>
  </si>
  <si>
    <t xml:space="preserve">Сумма      (тысяч рублей) </t>
  </si>
  <si>
    <t>Прочие субсидии бюджетам поселений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</si>
  <si>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</si>
  <si>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</si>
  <si>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</si>
  <si>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</si>
  <si>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000 2 02 04999 10 0105 151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</si>
  <si>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</si>
  <si>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</si>
  <si>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</si>
  <si>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</si>
  <si>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</si>
  <si>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</si>
  <si>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</si>
  <si>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 xml:space="preserve">ВСЕГО </t>
  </si>
  <si>
    <t>2 19 05000 10 0000 151</t>
  </si>
  <si>
    <t>Возврат остатков субсидии на строительство и капитальный ремонт плоскостных спортивных сооружений и стадионов в рамках подпрограммы "Развитие объектов физической культуры и спорта в Ленинградской области" государственной программы Ленинградской области "Развитие физической культуры и спорта в Ленинградской области"</t>
  </si>
  <si>
    <t>Возврат остатков иных межбюджетных трансфертов на проведение непредвиденных аварийно-востановительных работ (ремонт участка водовода)</t>
  </si>
  <si>
    <t>Справочная информация по вносимым изменениям в доходную часть бюджета в март 2016 года</t>
  </si>
  <si>
    <t>202 04999 10 0105 151</t>
  </si>
  <si>
    <t>Решение совета депутатов муниципального образования Киришский муниципальный район Ленинградской области от 24 февраля 2016 №17/141 (капитальный ремонт участка теплотрассы, софинансирование к средствам областного бюджета по участию поселения в реализации мероприятий на территории поселения, софинансирование к средствам областного бюджета по мероприятиям направленным на ремонт дорог)</t>
  </si>
  <si>
    <t xml:space="preserve">Прочие межбюджетные трансферты, передаваемые бюджетам сельских 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</si>
  <si>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 xml:space="preserve">Прочие межбюджетные трансферты, передаваемые бюджетам сельских 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</si>
  <si>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в редакции к решению совета депутатов</t>
  </si>
  <si>
    <t>от  09.03.2016  № 29/138</t>
  </si>
  <si>
    <t>от  09.03.2016  №29/138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</si>
</sst>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wrapText="1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0" xfId="0" applyFont="1" applyBorder="1"/>
    <xf numFmtId="4" fontId="7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4" fontId="8" fillId="0" borderId="0" xfId="0" applyNumberFormat="1" applyFont="1" applyBorder="1"/>
    <xf numFmtId="4" fontId="10" fillId="0" borderId="0" xfId="0" applyNumberFormat="1" applyFont="1" applyBorder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/>
    </xf>
    <xf numFmtId="0" fontId="3" fillId="0" borderId="1" xfId="1" applyNumberFormat="1" applyFont="1" applyBorder="1" applyAlignment="1">
      <alignment horizontal="justify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justify" wrapText="1"/>
    </xf>
    <xf numFmtId="2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justify"/>
    </xf>
    <xf numFmtId="0" fontId="5" fillId="2" borderId="0" xfId="1" applyFill="1"/>
    <xf numFmtId="0" fontId="1" fillId="0" borderId="1" xfId="1" applyFont="1" applyFill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/>
    </xf>
    <xf numFmtId="2" fontId="1" fillId="2" borderId="1" xfId="1" applyNumberFormat="1" applyFont="1" applyFill="1" applyBorder="1" applyAlignment="1">
      <alignment horizontal="right"/>
    </xf>
    <xf numFmtId="0" fontId="5" fillId="0" borderId="1" xfId="1" applyBorder="1"/>
    <xf numFmtId="0" fontId="9" fillId="0" borderId="0" xfId="1" applyFont="1" applyAlignment="1">
      <alignment vertical="top"/>
    </xf>
    <xf numFmtId="0" fontId="9" fillId="0" borderId="0" xfId="1" applyFont="1"/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3" xfId="1" applyFont="1" applyBorder="1" applyAlignment="1">
      <alignment horizontal="center" wrapText="1"/>
    </xf>
    <xf numFmtId="0" fontId="9" fillId="0" borderId="1" xfId="1" applyFont="1" applyBorder="1" applyAlignment="1">
      <alignment horizontal="justify" wrapText="1"/>
    </xf>
    <xf numFmtId="0" fontId="9" fillId="0" borderId="1" xfId="0" applyFont="1" applyBorder="1"/>
    <xf numFmtId="0" fontId="9" fillId="0" borderId="1" xfId="0" applyFont="1" applyBorder="1" applyAlignment="1">
      <alignment horizontal="justify" wrapText="1"/>
    </xf>
    <xf numFmtId="4" fontId="9" fillId="0" borderId="1" xfId="5" applyNumberFormat="1" applyFont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vertical="center"/>
    </xf>
    <xf numFmtId="4" fontId="9" fillId="0" borderId="0" xfId="1" applyNumberFormat="1" applyFont="1"/>
    <xf numFmtId="0" fontId="9" fillId="0" borderId="1" xfId="1" applyFont="1" applyBorder="1" applyAlignment="1">
      <alignment horizontal="left"/>
    </xf>
    <xf numFmtId="0" fontId="9" fillId="0" borderId="1" xfId="0" applyNumberFormat="1" applyFont="1" applyBorder="1" applyAlignment="1">
      <alignment horizontal="justify" wrapText="1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/>
    <xf numFmtId="0" fontId="9" fillId="0" borderId="0" xfId="1" applyFont="1" applyAlignment="1"/>
    <xf numFmtId="0" fontId="6" fillId="2" borderId="3" xfId="1" applyFont="1" applyFill="1" applyBorder="1" applyAlignment="1">
      <alignment horizontal="left"/>
    </xf>
    <xf numFmtId="0" fontId="11" fillId="0" borderId="4" xfId="1" applyFont="1" applyBorder="1" applyAlignment="1"/>
    <xf numFmtId="0" fontId="11" fillId="0" borderId="5" xfId="1" applyFont="1" applyBorder="1" applyAlignment="1"/>
  </cellXfs>
  <cellStyles count="6">
    <cellStyle name="Обычный" xfId="0" builtinId="0"/>
    <cellStyle name="Обычный 2" xfId="1"/>
    <cellStyle name="Обычный 4" xfId="2"/>
    <cellStyle name="Финансовый 2" xfId="3"/>
    <cellStyle name="Финансовый 3" xfId="4"/>
    <cellStyle name="Финансовый 3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zoomScaleNormal="100" workbookViewId="0">
      <selection activeCell="G13" sqref="G13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16384" width="9.140625" style="2"/>
  </cols>
  <sheetData>
    <row r="1" spans="1:5" ht="15.75">
      <c r="A1" s="1"/>
      <c r="B1" s="95" t="s">
        <v>0</v>
      </c>
      <c r="C1" s="95"/>
    </row>
    <row r="2" spans="1:5" ht="15.75">
      <c r="A2" s="1"/>
      <c r="B2" s="95" t="s">
        <v>1</v>
      </c>
      <c r="C2" s="95"/>
    </row>
    <row r="3" spans="1:5" ht="15.75">
      <c r="A3" s="1"/>
      <c r="B3" s="95" t="s">
        <v>2</v>
      </c>
      <c r="C3" s="95"/>
    </row>
    <row r="4" spans="1:5" ht="15.75">
      <c r="A4" s="1"/>
      <c r="B4" s="95" t="s">
        <v>3</v>
      </c>
      <c r="C4" s="95"/>
    </row>
    <row r="5" spans="1:5" ht="15.75">
      <c r="A5" s="1"/>
      <c r="B5" s="95" t="s">
        <v>4</v>
      </c>
      <c r="C5" s="95"/>
    </row>
    <row r="6" spans="1:5" ht="15.75">
      <c r="A6" s="1"/>
      <c r="B6" s="95" t="s">
        <v>5</v>
      </c>
      <c r="C6" s="95"/>
    </row>
    <row r="7" spans="1:5" ht="15.75">
      <c r="A7" s="93" t="s">
        <v>175</v>
      </c>
      <c r="B7" s="93"/>
      <c r="C7" s="93"/>
      <c r="D7" s="92"/>
    </row>
    <row r="8" spans="1:5" ht="15.75">
      <c r="A8" s="93" t="s">
        <v>176</v>
      </c>
      <c r="B8" s="93"/>
      <c r="C8" s="93"/>
      <c r="D8" s="92"/>
    </row>
    <row r="9" spans="1:5" ht="15.75">
      <c r="A9" s="1"/>
      <c r="B9" s="1"/>
      <c r="C9" s="1"/>
    </row>
    <row r="10" spans="1:5" ht="15.75">
      <c r="A10" s="94" t="s">
        <v>6</v>
      </c>
      <c r="B10" s="96"/>
      <c r="C10" s="96"/>
    </row>
    <row r="11" spans="1:5" ht="15.75">
      <c r="A11" s="97" t="s">
        <v>7</v>
      </c>
      <c r="B11" s="97"/>
      <c r="C11" s="97"/>
      <c r="D11" s="3"/>
      <c r="E11" s="3"/>
    </row>
    <row r="12" spans="1:5" ht="15.75">
      <c r="A12" s="97" t="s">
        <v>8</v>
      </c>
      <c r="B12" s="97"/>
      <c r="C12" s="97"/>
      <c r="D12" s="3"/>
      <c r="E12" s="3"/>
    </row>
    <row r="13" spans="1:5" ht="15.75">
      <c r="A13" s="94" t="s">
        <v>24</v>
      </c>
      <c r="B13" s="94"/>
      <c r="C13" s="94"/>
      <c r="D13" s="3"/>
      <c r="E13" s="3"/>
    </row>
    <row r="14" spans="1:5" ht="15.75">
      <c r="A14" s="1"/>
      <c r="B14" s="1"/>
      <c r="C14" s="1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15.75">
      <c r="A17" s="1"/>
      <c r="B17" s="1"/>
      <c r="C17" s="4"/>
    </row>
    <row r="18" spans="1:6" ht="78.75">
      <c r="A18" s="5" t="s">
        <v>9</v>
      </c>
      <c r="B18" s="5" t="s">
        <v>10</v>
      </c>
      <c r="C18" s="5" t="s">
        <v>11</v>
      </c>
    </row>
    <row r="19" spans="1:6" ht="31.5">
      <c r="A19" s="6" t="s">
        <v>12</v>
      </c>
      <c r="B19" s="7" t="s">
        <v>13</v>
      </c>
      <c r="C19" s="8">
        <f>SUM(C20)</f>
        <v>2050.2299999999996</v>
      </c>
    </row>
    <row r="20" spans="1:6" ht="31.5">
      <c r="A20" s="9" t="s">
        <v>14</v>
      </c>
      <c r="B20" s="10" t="s">
        <v>15</v>
      </c>
      <c r="C20" s="11">
        <f>SUM(C23+C21)</f>
        <v>2050.2299999999996</v>
      </c>
    </row>
    <row r="21" spans="1:6" ht="31.5" customHeight="1">
      <c r="A21" s="6" t="s">
        <v>16</v>
      </c>
      <c r="B21" s="7" t="s">
        <v>17</v>
      </c>
      <c r="C21" s="8">
        <f>SUM(C22)</f>
        <v>-19898.71</v>
      </c>
    </row>
    <row r="22" spans="1:6" ht="33.75" customHeight="1">
      <c r="A22" s="9" t="s">
        <v>18</v>
      </c>
      <c r="B22" s="10" t="s">
        <v>19</v>
      </c>
      <c r="C22" s="12">
        <f ca="1">'Прил3 доходы'!C76*(-1)</f>
        <v>-19898.71</v>
      </c>
    </row>
    <row r="23" spans="1:6" ht="36" customHeight="1">
      <c r="A23" s="6" t="s">
        <v>20</v>
      </c>
      <c r="B23" s="7" t="s">
        <v>21</v>
      </c>
      <c r="C23" s="14">
        <f>SUM(C24)</f>
        <v>21948.94</v>
      </c>
    </row>
    <row r="24" spans="1:6" ht="33" customHeight="1">
      <c r="A24" s="9" t="s">
        <v>22</v>
      </c>
      <c r="B24" s="10" t="s">
        <v>23</v>
      </c>
      <c r="C24" s="15">
        <v>21948.94</v>
      </c>
      <c r="F24" s="13"/>
    </row>
    <row r="25" spans="1:6" ht="15.75">
      <c r="A25" s="1"/>
      <c r="B25" s="1"/>
      <c r="C25" s="1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</sheetData>
  <mergeCells count="12">
    <mergeCell ref="A11:C11"/>
    <mergeCell ref="A12:C12"/>
    <mergeCell ref="A7:C7"/>
    <mergeCell ref="A8:C8"/>
    <mergeCell ref="A13:C13"/>
    <mergeCell ref="B1:C1"/>
    <mergeCell ref="B2:C2"/>
    <mergeCell ref="B3:C3"/>
    <mergeCell ref="B4:C4"/>
    <mergeCell ref="B5:C5"/>
    <mergeCell ref="B6:C6"/>
    <mergeCell ref="A10:C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93"/>
  <sheetViews>
    <sheetView zoomScaleNormal="100" workbookViewId="0">
      <selection activeCell="E9" sqref="E9"/>
    </sheetView>
  </sheetViews>
  <sheetFormatPr defaultRowHeight="12.75"/>
  <cols>
    <col min="1" max="1" width="27" customWidth="1"/>
    <col min="2" max="2" width="54.85546875" customWidth="1"/>
    <col min="3" max="3" width="16.42578125" style="31" customWidth="1"/>
  </cols>
  <sheetData>
    <row r="1" spans="1:5" ht="15.75">
      <c r="A1" s="1"/>
      <c r="B1" s="95" t="s">
        <v>25</v>
      </c>
      <c r="C1" s="98"/>
    </row>
    <row r="2" spans="1:5" ht="15.75">
      <c r="A2" s="1"/>
      <c r="B2" s="95" t="s">
        <v>1</v>
      </c>
      <c r="C2" s="98"/>
    </row>
    <row r="3" spans="1:5" ht="15.75">
      <c r="A3" s="1"/>
      <c r="B3" s="95" t="s">
        <v>2</v>
      </c>
      <c r="C3" s="98"/>
    </row>
    <row r="4" spans="1:5" ht="15.75">
      <c r="A4" s="1"/>
      <c r="B4" s="95" t="s">
        <v>26</v>
      </c>
      <c r="C4" s="98"/>
    </row>
    <row r="5" spans="1:5" ht="15.75">
      <c r="A5" s="1"/>
      <c r="B5" s="95" t="s">
        <v>4</v>
      </c>
      <c r="C5" s="98"/>
    </row>
    <row r="6" spans="1:5" ht="15.75">
      <c r="A6" s="1"/>
      <c r="B6" s="95" t="s">
        <v>5</v>
      </c>
      <c r="C6" s="98"/>
    </row>
    <row r="7" spans="1:5" ht="15.75">
      <c r="A7" s="93" t="s">
        <v>175</v>
      </c>
      <c r="B7" s="93"/>
      <c r="C7" s="93"/>
      <c r="D7" s="92"/>
      <c r="E7" s="92"/>
    </row>
    <row r="8" spans="1:5" ht="15.75">
      <c r="A8" s="93" t="s">
        <v>177</v>
      </c>
      <c r="B8" s="93"/>
      <c r="C8" s="93"/>
      <c r="D8" s="92"/>
      <c r="E8" s="92"/>
    </row>
    <row r="9" spans="1:5" ht="15.75">
      <c r="A9" s="1"/>
      <c r="B9" s="4"/>
      <c r="C9" s="4"/>
    </row>
    <row r="10" spans="1:5" ht="15.75">
      <c r="A10" s="94" t="s">
        <v>27</v>
      </c>
      <c r="B10" s="94"/>
      <c r="C10" s="94"/>
    </row>
    <row r="11" spans="1:5" ht="15.75">
      <c r="A11" s="94" t="s">
        <v>28</v>
      </c>
      <c r="B11" s="94"/>
      <c r="C11" s="94"/>
    </row>
    <row r="12" spans="1:5" ht="15.75">
      <c r="A12" s="94" t="s">
        <v>29</v>
      </c>
      <c r="B12" s="94"/>
      <c r="C12" s="94"/>
    </row>
    <row r="13" spans="1:5" ht="15.75">
      <c r="A13" s="94" t="s">
        <v>30</v>
      </c>
      <c r="B13" s="94"/>
      <c r="C13" s="94"/>
    </row>
    <row r="14" spans="1:5" ht="15.75">
      <c r="A14" s="16"/>
      <c r="B14" s="16"/>
      <c r="C14" s="16"/>
    </row>
    <row r="15" spans="1:5" ht="51" customHeight="1">
      <c r="A15" s="17" t="s">
        <v>31</v>
      </c>
      <c r="B15" s="17" t="s">
        <v>32</v>
      </c>
      <c r="C15" s="5" t="s">
        <v>11</v>
      </c>
    </row>
    <row r="16" spans="1:5" ht="15.75">
      <c r="A16" s="18">
        <v>1</v>
      </c>
      <c r="B16" s="18">
        <v>2</v>
      </c>
      <c r="C16" s="18">
        <v>3</v>
      </c>
    </row>
    <row r="17" spans="1:3" ht="15.75">
      <c r="A17" s="6" t="s">
        <v>33</v>
      </c>
      <c r="B17" s="19" t="s">
        <v>34</v>
      </c>
      <c r="C17" s="8">
        <f>SUM(C18+C22+C28+C39+C48)+C36</f>
        <v>13699.499999999998</v>
      </c>
    </row>
    <row r="18" spans="1:3" ht="15.75">
      <c r="A18" s="6" t="s">
        <v>35</v>
      </c>
      <c r="B18" s="19" t="s">
        <v>36</v>
      </c>
      <c r="C18" s="8">
        <f>SUM(C19)</f>
        <v>772.4899999999999</v>
      </c>
    </row>
    <row r="19" spans="1:3" ht="15.75">
      <c r="A19" s="6" t="s">
        <v>37</v>
      </c>
      <c r="B19" s="19" t="s">
        <v>38</v>
      </c>
      <c r="C19" s="8">
        <f>C20+C21</f>
        <v>772.4899999999999</v>
      </c>
    </row>
    <row r="20" spans="1:3" ht="93" customHeight="1">
      <c r="A20" s="9" t="s">
        <v>39</v>
      </c>
      <c r="B20" s="20" t="s">
        <v>40</v>
      </c>
      <c r="C20" s="11">
        <v>769.43</v>
      </c>
    </row>
    <row r="21" spans="1:3" ht="64.5" customHeight="1">
      <c r="A21" s="9" t="s">
        <v>41</v>
      </c>
      <c r="B21" s="20" t="s">
        <v>42</v>
      </c>
      <c r="C21" s="11">
        <v>3.06</v>
      </c>
    </row>
    <row r="22" spans="1:3" ht="39" customHeight="1">
      <c r="A22" s="6" t="s">
        <v>43</v>
      </c>
      <c r="B22" s="21" t="s">
        <v>44</v>
      </c>
      <c r="C22" s="8">
        <f>C23</f>
        <v>678.81</v>
      </c>
    </row>
    <row r="23" spans="1:3" ht="50.25" customHeight="1">
      <c r="A23" s="6" t="s">
        <v>45</v>
      </c>
      <c r="B23" s="21" t="s">
        <v>46</v>
      </c>
      <c r="C23" s="8">
        <f>C24+C25+C26+C27</f>
        <v>678.81</v>
      </c>
    </row>
    <row r="24" spans="1:3" ht="97.5" customHeight="1">
      <c r="A24" s="22" t="s">
        <v>47</v>
      </c>
      <c r="B24" s="20" t="s">
        <v>48</v>
      </c>
      <c r="C24" s="11">
        <v>298.45999999999998</v>
      </c>
    </row>
    <row r="25" spans="1:3" ht="113.25" customHeight="1">
      <c r="A25" s="22" t="s">
        <v>49</v>
      </c>
      <c r="B25" s="20" t="s">
        <v>50</v>
      </c>
      <c r="C25" s="11">
        <v>5.69</v>
      </c>
    </row>
    <row r="26" spans="1:3" ht="100.5" customHeight="1">
      <c r="A26" s="22" t="s">
        <v>51</v>
      </c>
      <c r="B26" s="20" t="s">
        <v>52</v>
      </c>
      <c r="C26" s="11">
        <v>374.66</v>
      </c>
    </row>
    <row r="27" spans="1:3" ht="99.75" hidden="1" customHeight="1">
      <c r="A27" s="22" t="s">
        <v>53</v>
      </c>
      <c r="B27" s="20" t="s">
        <v>54</v>
      </c>
      <c r="C27" s="11">
        <v>0</v>
      </c>
    </row>
    <row r="28" spans="1:3" ht="15.75">
      <c r="A28" s="6" t="s">
        <v>55</v>
      </c>
      <c r="B28" s="21" t="s">
        <v>56</v>
      </c>
      <c r="C28" s="8">
        <f>C29+C31</f>
        <v>8578.5</v>
      </c>
    </row>
    <row r="29" spans="1:3" ht="15.75">
      <c r="A29" s="6" t="s">
        <v>57</v>
      </c>
      <c r="B29" s="21" t="s">
        <v>58</v>
      </c>
      <c r="C29" s="8">
        <f>SUM(C30)</f>
        <v>73.5</v>
      </c>
    </row>
    <row r="30" spans="1:3" ht="48" customHeight="1">
      <c r="A30" s="9" t="s">
        <v>59</v>
      </c>
      <c r="B30" s="20" t="s">
        <v>60</v>
      </c>
      <c r="C30" s="11">
        <v>73.5</v>
      </c>
    </row>
    <row r="31" spans="1:3" ht="15.75">
      <c r="A31" s="6" t="s">
        <v>61</v>
      </c>
      <c r="B31" s="21" t="s">
        <v>62</v>
      </c>
      <c r="C31" s="8">
        <f>C32+C34</f>
        <v>8505</v>
      </c>
    </row>
    <row r="32" spans="1:3" ht="15.75">
      <c r="A32" s="9" t="s">
        <v>63</v>
      </c>
      <c r="B32" s="21" t="s">
        <v>64</v>
      </c>
      <c r="C32" s="8">
        <f>C33</f>
        <v>4725</v>
      </c>
    </row>
    <row r="33" spans="1:5" ht="47.25">
      <c r="A33" s="9" t="s">
        <v>65</v>
      </c>
      <c r="B33" s="23" t="s">
        <v>66</v>
      </c>
      <c r="C33" s="11">
        <v>4725</v>
      </c>
    </row>
    <row r="34" spans="1:5" ht="15.75">
      <c r="A34" s="6" t="s">
        <v>67</v>
      </c>
      <c r="B34" s="21" t="s">
        <v>68</v>
      </c>
      <c r="C34" s="8">
        <f>C35</f>
        <v>3780</v>
      </c>
    </row>
    <row r="35" spans="1:5" ht="51.75" customHeight="1">
      <c r="A35" s="9" t="s">
        <v>69</v>
      </c>
      <c r="B35" s="23" t="s">
        <v>70</v>
      </c>
      <c r="C35" s="11">
        <v>3780</v>
      </c>
    </row>
    <row r="36" spans="1:5" ht="15.75">
      <c r="A36" s="6" t="s">
        <v>71</v>
      </c>
      <c r="B36" s="21" t="s">
        <v>72</v>
      </c>
      <c r="C36" s="8">
        <f>C37</f>
        <v>5</v>
      </c>
    </row>
    <row r="37" spans="1:5" ht="63">
      <c r="A37" s="6" t="s">
        <v>73</v>
      </c>
      <c r="B37" s="21" t="s">
        <v>74</v>
      </c>
      <c r="C37" s="8">
        <f>C38</f>
        <v>5</v>
      </c>
    </row>
    <row r="38" spans="1:5" ht="92.25" customHeight="1">
      <c r="A38" s="9" t="s">
        <v>75</v>
      </c>
      <c r="B38" s="20" t="s">
        <v>76</v>
      </c>
      <c r="C38" s="11">
        <v>5</v>
      </c>
    </row>
    <row r="39" spans="1:5" ht="47.25">
      <c r="A39" s="6" t="s">
        <v>77</v>
      </c>
      <c r="B39" s="21" t="s">
        <v>78</v>
      </c>
      <c r="C39" s="8">
        <f>SUM(C40+C45)</f>
        <v>3623.3999999999996</v>
      </c>
    </row>
    <row r="40" spans="1:5" ht="112.5" customHeight="1">
      <c r="A40" s="6" t="s">
        <v>79</v>
      </c>
      <c r="B40" s="21" t="s">
        <v>80</v>
      </c>
      <c r="C40" s="8">
        <f>C41</f>
        <v>3377.2</v>
      </c>
    </row>
    <row r="41" spans="1:5" ht="45" customHeight="1">
      <c r="A41" s="6" t="s">
        <v>81</v>
      </c>
      <c r="B41" s="21" t="s">
        <v>82</v>
      </c>
      <c r="C41" s="8">
        <f>C42</f>
        <v>3377.2</v>
      </c>
    </row>
    <row r="42" spans="1:5" ht="45.75" customHeight="1">
      <c r="A42" s="24" t="s">
        <v>83</v>
      </c>
      <c r="B42" s="25" t="s">
        <v>84</v>
      </c>
      <c r="C42" s="26">
        <f>C43+C44</f>
        <v>3377.2</v>
      </c>
      <c r="D42" s="27"/>
      <c r="E42" s="27"/>
    </row>
    <row r="43" spans="1:5" ht="78" customHeight="1">
      <c r="A43" s="28" t="s">
        <v>85</v>
      </c>
      <c r="B43" s="23" t="s">
        <v>86</v>
      </c>
      <c r="C43" s="12">
        <v>2550</v>
      </c>
      <c r="D43" s="27"/>
      <c r="E43" s="27"/>
    </row>
    <row r="44" spans="1:5" s="31" customFormat="1" ht="59.25" customHeight="1">
      <c r="A44" s="28" t="s">
        <v>87</v>
      </c>
      <c r="B44" s="29" t="s">
        <v>88</v>
      </c>
      <c r="C44" s="12">
        <v>827.2</v>
      </c>
      <c r="D44" s="30"/>
      <c r="E44" s="30"/>
    </row>
    <row r="45" spans="1:5" ht="116.25" customHeight="1">
      <c r="A45" s="6" t="s">
        <v>89</v>
      </c>
      <c r="B45" s="21" t="s">
        <v>90</v>
      </c>
      <c r="C45" s="8">
        <f>SUM(C47)</f>
        <v>246.2</v>
      </c>
    </row>
    <row r="46" spans="1:5" ht="104.25" customHeight="1">
      <c r="A46" s="32" t="s">
        <v>91</v>
      </c>
      <c r="B46" s="25" t="s">
        <v>92</v>
      </c>
      <c r="C46" s="8">
        <f>C47</f>
        <v>246.2</v>
      </c>
    </row>
    <row r="47" spans="1:5" ht="101.25" customHeight="1">
      <c r="A47" s="9" t="s">
        <v>93</v>
      </c>
      <c r="B47" s="20" t="s">
        <v>94</v>
      </c>
      <c r="C47" s="11">
        <v>246.2</v>
      </c>
    </row>
    <row r="48" spans="1:5" ht="31.5">
      <c r="A48" s="6" t="s">
        <v>95</v>
      </c>
      <c r="B48" s="21" t="s">
        <v>96</v>
      </c>
      <c r="C48" s="8">
        <f>C49</f>
        <v>41.3</v>
      </c>
    </row>
    <row r="49" spans="1:3" ht="33" customHeight="1">
      <c r="A49" s="33" t="s">
        <v>97</v>
      </c>
      <c r="B49" s="34" t="s">
        <v>98</v>
      </c>
      <c r="C49" s="11">
        <v>41.3</v>
      </c>
    </row>
    <row r="50" spans="1:3" ht="15.75">
      <c r="A50" s="6" t="s">
        <v>99</v>
      </c>
      <c r="B50" s="19" t="s">
        <v>100</v>
      </c>
      <c r="C50" s="8">
        <f>C51+C74</f>
        <v>6199.2100000000009</v>
      </c>
    </row>
    <row r="51" spans="1:3" ht="34.5" customHeight="1">
      <c r="A51" s="6" t="s">
        <v>101</v>
      </c>
      <c r="B51" s="21" t="s">
        <v>102</v>
      </c>
      <c r="C51" s="8">
        <f>C57+C62+C64+C52</f>
        <v>6327.6900000000005</v>
      </c>
    </row>
    <row r="52" spans="1:3" ht="34.5" customHeight="1">
      <c r="A52" s="6" t="s">
        <v>103</v>
      </c>
      <c r="B52" s="7" t="s">
        <v>104</v>
      </c>
      <c r="C52" s="8">
        <f>C55+C53</f>
        <v>440.8</v>
      </c>
    </row>
    <row r="53" spans="1:3" ht="110.25" customHeight="1">
      <c r="A53" s="6" t="s">
        <v>105</v>
      </c>
      <c r="B53" s="35" t="s">
        <v>106</v>
      </c>
      <c r="C53" s="8">
        <f>C54</f>
        <v>440.8</v>
      </c>
    </row>
    <row r="54" spans="1:3" ht="113.25" customHeight="1">
      <c r="A54" s="9" t="s">
        <v>107</v>
      </c>
      <c r="B54" s="36" t="s">
        <v>108</v>
      </c>
      <c r="C54" s="11">
        <v>440.8</v>
      </c>
    </row>
    <row r="55" spans="1:3" ht="15.75" hidden="1">
      <c r="A55" s="6" t="s">
        <v>109</v>
      </c>
      <c r="B55" s="21" t="s">
        <v>110</v>
      </c>
      <c r="C55" s="8">
        <f>C56</f>
        <v>0</v>
      </c>
    </row>
    <row r="56" spans="1:3" ht="31.5" hidden="1">
      <c r="A56" s="9" t="s">
        <v>111</v>
      </c>
      <c r="B56" s="20" t="s">
        <v>112</v>
      </c>
      <c r="C56" s="11">
        <v>0</v>
      </c>
    </row>
    <row r="57" spans="1:3" ht="34.5" customHeight="1">
      <c r="A57" s="6" t="s">
        <v>113</v>
      </c>
      <c r="B57" s="21" t="s">
        <v>114</v>
      </c>
      <c r="C57" s="8">
        <f>C58+C60</f>
        <v>111.68</v>
      </c>
    </row>
    <row r="58" spans="1:3" ht="54" customHeight="1">
      <c r="A58" s="6" t="s">
        <v>115</v>
      </c>
      <c r="B58" s="21" t="s">
        <v>116</v>
      </c>
      <c r="C58" s="8">
        <f>C59</f>
        <v>110.68</v>
      </c>
    </row>
    <row r="59" spans="1:3" ht="50.25" customHeight="1">
      <c r="A59" s="9" t="s">
        <v>117</v>
      </c>
      <c r="B59" s="20" t="s">
        <v>118</v>
      </c>
      <c r="C59" s="11">
        <v>110.68</v>
      </c>
    </row>
    <row r="60" spans="1:3" ht="50.25" customHeight="1">
      <c r="A60" s="6" t="s">
        <v>119</v>
      </c>
      <c r="B60" s="21" t="s">
        <v>120</v>
      </c>
      <c r="C60" s="8">
        <f>C61</f>
        <v>1</v>
      </c>
    </row>
    <row r="61" spans="1:3" ht="47.25">
      <c r="A61" s="9" t="s">
        <v>121</v>
      </c>
      <c r="B61" s="20" t="s">
        <v>122</v>
      </c>
      <c r="C61" s="11">
        <v>1</v>
      </c>
    </row>
    <row r="62" spans="1:3" ht="15.75" hidden="1">
      <c r="A62" s="6" t="s">
        <v>109</v>
      </c>
      <c r="B62" s="21" t="s">
        <v>110</v>
      </c>
      <c r="C62" s="8">
        <f>C63</f>
        <v>0</v>
      </c>
    </row>
    <row r="63" spans="1:3" ht="47.25" hidden="1">
      <c r="A63" s="9" t="s">
        <v>111</v>
      </c>
      <c r="B63" s="20" t="s">
        <v>123</v>
      </c>
      <c r="C63" s="11">
        <v>0</v>
      </c>
    </row>
    <row r="64" spans="1:3" ht="15.75">
      <c r="A64" s="6" t="s">
        <v>124</v>
      </c>
      <c r="B64" s="21" t="s">
        <v>125</v>
      </c>
      <c r="C64" s="8">
        <f>C67+C65</f>
        <v>5775.21</v>
      </c>
    </row>
    <row r="65" spans="1:6" ht="70.5" hidden="1" customHeight="1">
      <c r="A65" s="6" t="s">
        <v>126</v>
      </c>
      <c r="B65" s="37" t="s">
        <v>127</v>
      </c>
      <c r="C65" s="8">
        <f>C66</f>
        <v>0</v>
      </c>
    </row>
    <row r="66" spans="1:6" ht="71.25" hidden="1" customHeight="1">
      <c r="A66" s="9" t="s">
        <v>128</v>
      </c>
      <c r="B66" s="33" t="s">
        <v>129</v>
      </c>
      <c r="C66" s="11">
        <v>0</v>
      </c>
    </row>
    <row r="67" spans="1:6" ht="28.5">
      <c r="A67" s="38" t="s">
        <v>130</v>
      </c>
      <c r="B67" s="39" t="s">
        <v>131</v>
      </c>
      <c r="C67" s="40">
        <f>C68</f>
        <v>5775.21</v>
      </c>
    </row>
    <row r="68" spans="1:6" ht="31.5">
      <c r="A68" s="6" t="s">
        <v>132</v>
      </c>
      <c r="B68" s="21" t="s">
        <v>133</v>
      </c>
      <c r="C68" s="8">
        <f>C69+C70+C71+C72+C73</f>
        <v>5775.21</v>
      </c>
    </row>
    <row r="69" spans="1:6" ht="65.25" customHeight="1">
      <c r="A69" s="9" t="s">
        <v>134</v>
      </c>
      <c r="B69" s="20" t="s">
        <v>135</v>
      </c>
      <c r="C69" s="11">
        <v>3001</v>
      </c>
      <c r="D69" s="31"/>
    </row>
    <row r="70" spans="1:6" ht="78.75" hidden="1">
      <c r="A70" s="9" t="s">
        <v>136</v>
      </c>
      <c r="B70" s="34" t="s">
        <v>137</v>
      </c>
      <c r="C70" s="11">
        <v>0</v>
      </c>
    </row>
    <row r="71" spans="1:6" ht="216" customHeight="1">
      <c r="A71" s="22" t="s">
        <v>138</v>
      </c>
      <c r="B71" s="75" t="s">
        <v>173</v>
      </c>
      <c r="C71" s="11">
        <f ca="1">'Прил5 безвозм'!C34</f>
        <v>2774.21</v>
      </c>
    </row>
    <row r="72" spans="1:6" ht="66.75" hidden="1" customHeight="1">
      <c r="A72" s="22" t="s">
        <v>139</v>
      </c>
      <c r="B72" s="23" t="s">
        <v>140</v>
      </c>
      <c r="C72" s="12">
        <v>0</v>
      </c>
      <c r="D72" s="27"/>
      <c r="E72" s="27"/>
      <c r="F72" s="27"/>
    </row>
    <row r="73" spans="1:6" ht="15" hidden="1" customHeight="1">
      <c r="A73" s="22" t="s">
        <v>141</v>
      </c>
      <c r="B73" s="34" t="s">
        <v>142</v>
      </c>
      <c r="C73" s="11">
        <v>0</v>
      </c>
    </row>
    <row r="74" spans="1:6" ht="56.25" customHeight="1">
      <c r="A74" s="41" t="s">
        <v>143</v>
      </c>
      <c r="B74" s="21" t="s">
        <v>144</v>
      </c>
      <c r="C74" s="6">
        <f>C75</f>
        <v>-128.47999999999999</v>
      </c>
    </row>
    <row r="75" spans="1:6" ht="69" customHeight="1">
      <c r="A75" s="9" t="s">
        <v>145</v>
      </c>
      <c r="B75" s="20" t="s">
        <v>146</v>
      </c>
      <c r="C75" s="9">
        <f ca="1">'Прил5 безвозм'!C38</f>
        <v>-128.47999999999999</v>
      </c>
    </row>
    <row r="76" spans="1:6" ht="15.75">
      <c r="A76" s="9"/>
      <c r="B76" s="6" t="s">
        <v>147</v>
      </c>
      <c r="C76" s="8">
        <f>SUM(C17+C50)</f>
        <v>19898.71</v>
      </c>
    </row>
    <row r="79" spans="1:6" ht="15">
      <c r="B79" s="42"/>
      <c r="C79" s="43"/>
    </row>
    <row r="80" spans="1:6" ht="15">
      <c r="B80" s="44"/>
      <c r="C80" s="43"/>
    </row>
    <row r="81" spans="2:3" ht="15">
      <c r="B81" s="45"/>
      <c r="C81" s="46"/>
    </row>
    <row r="82" spans="2:3" ht="15">
      <c r="B82" s="45"/>
      <c r="C82" s="46"/>
    </row>
    <row r="83" spans="2:3" ht="15">
      <c r="B83" s="45"/>
      <c r="C83" s="46"/>
    </row>
    <row r="84" spans="2:3" ht="15">
      <c r="B84" s="47"/>
      <c r="C84" s="48"/>
    </row>
    <row r="85" spans="2:3" ht="15">
      <c r="B85" s="42"/>
      <c r="C85" s="43"/>
    </row>
    <row r="86" spans="2:3" ht="15">
      <c r="B86" s="45"/>
      <c r="C86" s="48"/>
    </row>
    <row r="87" spans="2:3" ht="15">
      <c r="B87" s="45"/>
      <c r="C87" s="48"/>
    </row>
    <row r="88" spans="2:3" ht="15">
      <c r="B88" s="47"/>
      <c r="C88" s="48"/>
    </row>
    <row r="89" spans="2:3" ht="15">
      <c r="B89" s="47"/>
      <c r="C89" s="49"/>
    </row>
    <row r="90" spans="2:3">
      <c r="B90" s="50"/>
    </row>
    <row r="91" spans="2:3">
      <c r="B91" s="50"/>
    </row>
    <row r="92" spans="2:3">
      <c r="B92" s="50"/>
    </row>
    <row r="93" spans="2:3">
      <c r="B93" s="50"/>
    </row>
  </sheetData>
  <mergeCells count="12">
    <mergeCell ref="A10:C10"/>
    <mergeCell ref="A11:C11"/>
    <mergeCell ref="A12:C12"/>
    <mergeCell ref="A13:C13"/>
    <mergeCell ref="B5:C5"/>
    <mergeCell ref="B6:C6"/>
    <mergeCell ref="A7:C7"/>
    <mergeCell ref="A8:C8"/>
    <mergeCell ref="B1:C1"/>
    <mergeCell ref="B2:C2"/>
    <mergeCell ref="B3:C3"/>
    <mergeCell ref="B4:C4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8"/>
  <sheetViews>
    <sheetView zoomScaleNormal="100" workbookViewId="0">
      <selection activeCell="E13" sqref="E13"/>
    </sheetView>
  </sheetViews>
  <sheetFormatPr defaultRowHeight="12.75"/>
  <cols>
    <col min="1" max="1" width="29.5703125" style="53" customWidth="1"/>
    <col min="2" max="2" width="61.7109375" style="53" customWidth="1"/>
    <col min="3" max="3" width="17.42578125" style="53" customWidth="1"/>
    <col min="4" max="16384" width="9.140625" style="53"/>
  </cols>
  <sheetData>
    <row r="1" spans="1:4" ht="15.75">
      <c r="A1" s="51"/>
      <c r="B1" s="51"/>
      <c r="C1" s="52" t="s">
        <v>148</v>
      </c>
    </row>
    <row r="2" spans="1:4" ht="15.75">
      <c r="A2" s="51"/>
      <c r="B2" s="51"/>
      <c r="C2" s="52" t="s">
        <v>1</v>
      </c>
    </row>
    <row r="3" spans="1:4" ht="15.75">
      <c r="A3" s="51"/>
      <c r="B3" s="99" t="s">
        <v>2</v>
      </c>
      <c r="C3" s="99"/>
    </row>
    <row r="4" spans="1:4" ht="15.75">
      <c r="A4" s="51"/>
      <c r="B4" s="51"/>
      <c r="C4" s="52" t="s">
        <v>26</v>
      </c>
    </row>
    <row r="5" spans="1:4" ht="15.75">
      <c r="A5" s="51"/>
      <c r="B5" s="51"/>
      <c r="C5" s="52" t="s">
        <v>4</v>
      </c>
    </row>
    <row r="6" spans="1:4" ht="15.75">
      <c r="A6" s="51"/>
      <c r="B6" s="51"/>
      <c r="C6" s="52" t="s">
        <v>149</v>
      </c>
    </row>
    <row r="7" spans="1:4" ht="15.75">
      <c r="A7" s="93" t="s">
        <v>175</v>
      </c>
      <c r="B7" s="93"/>
      <c r="C7" s="93"/>
      <c r="D7" s="92"/>
    </row>
    <row r="8" spans="1:4" ht="15.75">
      <c r="A8" s="93" t="s">
        <v>176</v>
      </c>
      <c r="B8" s="93"/>
      <c r="C8" s="93"/>
      <c r="D8" s="92"/>
    </row>
    <row r="9" spans="1:4" ht="15.75">
      <c r="A9" s="51"/>
      <c r="B9" s="51"/>
      <c r="C9" s="54"/>
    </row>
    <row r="10" spans="1:4" ht="15.75">
      <c r="A10" s="51"/>
      <c r="B10" s="51"/>
      <c r="C10" s="54"/>
    </row>
    <row r="11" spans="1:4" ht="15.75">
      <c r="A11" s="51"/>
      <c r="B11" s="51"/>
      <c r="C11" s="54"/>
    </row>
    <row r="12" spans="1:4" ht="15.75">
      <c r="A12" s="100" t="s">
        <v>100</v>
      </c>
      <c r="B12" s="101"/>
      <c r="C12" s="101"/>
    </row>
    <row r="13" spans="1:4" ht="15.75">
      <c r="A13" s="100" t="s">
        <v>150</v>
      </c>
      <c r="B13" s="101"/>
      <c r="C13" s="101"/>
    </row>
    <row r="14" spans="1:4" ht="15.75">
      <c r="A14" s="54"/>
      <c r="B14" s="51"/>
      <c r="C14" s="54"/>
    </row>
    <row r="15" spans="1:4" ht="45" customHeight="1">
      <c r="A15" s="55" t="s">
        <v>31</v>
      </c>
      <c r="B15" s="56" t="s">
        <v>151</v>
      </c>
      <c r="C15" s="57" t="s">
        <v>152</v>
      </c>
    </row>
    <row r="16" spans="1:4" ht="15.75">
      <c r="A16" s="58">
        <v>1</v>
      </c>
      <c r="B16" s="58">
        <v>2</v>
      </c>
      <c r="C16" s="58">
        <v>3</v>
      </c>
    </row>
    <row r="17" spans="1:5" ht="15.75">
      <c r="A17" s="59" t="s">
        <v>99</v>
      </c>
      <c r="B17" s="60" t="s">
        <v>100</v>
      </c>
      <c r="C17" s="61">
        <f>SUM(C18)+C37</f>
        <v>6199.2100000000009</v>
      </c>
    </row>
    <row r="18" spans="1:5" ht="47.25" customHeight="1">
      <c r="A18" s="59" t="s">
        <v>101</v>
      </c>
      <c r="B18" s="62" t="s">
        <v>102</v>
      </c>
      <c r="C18" s="61">
        <f>C19+C24+C29</f>
        <v>6327.6900000000005</v>
      </c>
    </row>
    <row r="19" spans="1:5" ht="36" customHeight="1">
      <c r="A19" s="59" t="s">
        <v>103</v>
      </c>
      <c r="B19" s="63" t="s">
        <v>104</v>
      </c>
      <c r="C19" s="61">
        <f>C20</f>
        <v>440.8</v>
      </c>
    </row>
    <row r="20" spans="1:5" ht="94.5">
      <c r="A20" s="59" t="s">
        <v>105</v>
      </c>
      <c r="B20" s="64" t="s">
        <v>106</v>
      </c>
      <c r="C20" s="61">
        <f>C21</f>
        <v>440.8</v>
      </c>
    </row>
    <row r="21" spans="1:5" ht="96.75" customHeight="1">
      <c r="A21" s="65" t="s">
        <v>107</v>
      </c>
      <c r="B21" s="66" t="s">
        <v>108</v>
      </c>
      <c r="C21" s="67">
        <v>440.8</v>
      </c>
    </row>
    <row r="22" spans="1:5" ht="25.5" hidden="1" customHeight="1">
      <c r="A22" s="59" t="s">
        <v>109</v>
      </c>
      <c r="B22" s="62" t="s">
        <v>110</v>
      </c>
      <c r="C22" s="67">
        <f>C23</f>
        <v>0</v>
      </c>
    </row>
    <row r="23" spans="1:5" ht="32.25" hidden="1" customHeight="1">
      <c r="A23" s="65" t="s">
        <v>111</v>
      </c>
      <c r="B23" s="68" t="s">
        <v>153</v>
      </c>
      <c r="C23" s="67"/>
    </row>
    <row r="24" spans="1:5" ht="31.5">
      <c r="A24" s="59" t="s">
        <v>113</v>
      </c>
      <c r="B24" s="62" t="s">
        <v>114</v>
      </c>
      <c r="C24" s="61">
        <f>C25+C27</f>
        <v>111.68</v>
      </c>
    </row>
    <row r="25" spans="1:5" ht="47.25">
      <c r="A25" s="59" t="s">
        <v>115</v>
      </c>
      <c r="B25" s="62" t="s">
        <v>116</v>
      </c>
      <c r="C25" s="61">
        <f>C26</f>
        <v>110.68</v>
      </c>
    </row>
    <row r="26" spans="1:5" ht="50.25" customHeight="1">
      <c r="A26" s="65" t="s">
        <v>117</v>
      </c>
      <c r="B26" s="68" t="s">
        <v>118</v>
      </c>
      <c r="C26" s="67">
        <v>110.68</v>
      </c>
    </row>
    <row r="27" spans="1:5" ht="45.75" customHeight="1">
      <c r="A27" s="59" t="s">
        <v>119</v>
      </c>
      <c r="B27" s="62" t="s">
        <v>120</v>
      </c>
      <c r="C27" s="61">
        <f>C28</f>
        <v>1</v>
      </c>
    </row>
    <row r="28" spans="1:5" ht="33" customHeight="1">
      <c r="A28" s="65" t="s">
        <v>121</v>
      </c>
      <c r="B28" s="68" t="s">
        <v>154</v>
      </c>
      <c r="C28" s="69">
        <v>1</v>
      </c>
    </row>
    <row r="29" spans="1:5" ht="15.75">
      <c r="A29" s="59" t="s">
        <v>124</v>
      </c>
      <c r="B29" s="62" t="s">
        <v>125</v>
      </c>
      <c r="C29" s="61">
        <f>C30</f>
        <v>5775.21</v>
      </c>
    </row>
    <row r="30" spans="1:5" ht="29.25">
      <c r="A30" s="70" t="s">
        <v>130</v>
      </c>
      <c r="B30" s="71" t="s">
        <v>131</v>
      </c>
      <c r="C30" s="61">
        <f>C31</f>
        <v>5775.21</v>
      </c>
    </row>
    <row r="31" spans="1:5" ht="31.5">
      <c r="A31" s="59" t="s">
        <v>132</v>
      </c>
      <c r="B31" s="62" t="s">
        <v>155</v>
      </c>
      <c r="C31" s="61">
        <f>C32+C33+C34+C35+C36</f>
        <v>5775.21</v>
      </c>
    </row>
    <row r="32" spans="1:5" ht="63">
      <c r="A32" s="65" t="s">
        <v>134</v>
      </c>
      <c r="B32" s="68" t="s">
        <v>156</v>
      </c>
      <c r="C32" s="67">
        <v>3001</v>
      </c>
      <c r="E32" s="72"/>
    </row>
    <row r="33" spans="1:3" ht="63" hidden="1">
      <c r="A33" s="65" t="s">
        <v>136</v>
      </c>
      <c r="B33" s="73" t="s">
        <v>137</v>
      </c>
      <c r="C33" s="67"/>
    </row>
    <row r="34" spans="1:3" ht="179.25" customHeight="1">
      <c r="A34" s="74" t="s">
        <v>138</v>
      </c>
      <c r="B34" s="75" t="s">
        <v>174</v>
      </c>
      <c r="C34" s="76">
        <v>2774.21</v>
      </c>
    </row>
    <row r="35" spans="1:3" ht="226.5" hidden="1" customHeight="1">
      <c r="A35" s="74" t="s">
        <v>158</v>
      </c>
      <c r="B35" s="75" t="s">
        <v>157</v>
      </c>
      <c r="C35" s="77"/>
    </row>
    <row r="36" spans="1:3" ht="47.25" hidden="1">
      <c r="A36" s="74" t="s">
        <v>139</v>
      </c>
      <c r="B36" s="29" t="s">
        <v>159</v>
      </c>
      <c r="C36" s="77"/>
    </row>
    <row r="37" spans="1:3" ht="47.25">
      <c r="A37" s="41" t="s">
        <v>143</v>
      </c>
      <c r="B37" s="21" t="s">
        <v>144</v>
      </c>
      <c r="C37" s="6">
        <f>C38</f>
        <v>-128.47999999999999</v>
      </c>
    </row>
    <row r="38" spans="1:3" ht="47.25">
      <c r="A38" s="9" t="s">
        <v>145</v>
      </c>
      <c r="B38" s="20" t="s">
        <v>146</v>
      </c>
      <c r="C38" s="9">
        <v>-128.47999999999999</v>
      </c>
    </row>
  </sheetData>
  <mergeCells count="5">
    <mergeCell ref="B3:C3"/>
    <mergeCell ref="A12:C12"/>
    <mergeCell ref="A13:C13"/>
    <mergeCell ref="A7:C7"/>
    <mergeCell ref="A8:C8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Normal="100" workbookViewId="0">
      <selection activeCell="F8" sqref="F8"/>
    </sheetView>
  </sheetViews>
  <sheetFormatPr defaultRowHeight="15"/>
  <cols>
    <col min="1" max="1" width="6.85546875" style="78" customWidth="1"/>
    <col min="2" max="2" width="28.85546875" style="79" customWidth="1"/>
    <col min="3" max="3" width="28" style="79" customWidth="1"/>
    <col min="4" max="4" width="51.28515625" style="79" customWidth="1"/>
    <col min="5" max="5" width="17.140625" style="79" customWidth="1"/>
    <col min="6" max="6" width="48" style="79" customWidth="1"/>
    <col min="7" max="16384" width="9.140625" style="79"/>
  </cols>
  <sheetData>
    <row r="2" spans="1:6">
      <c r="B2" s="102" t="s">
        <v>170</v>
      </c>
      <c r="C2" s="102"/>
      <c r="D2" s="102"/>
      <c r="E2" s="102"/>
      <c r="F2" s="102"/>
    </row>
    <row r="5" spans="1:6" s="81" customFormat="1" ht="36.75" customHeight="1">
      <c r="A5" s="80" t="s">
        <v>160</v>
      </c>
      <c r="B5" s="80" t="s">
        <v>161</v>
      </c>
      <c r="C5" s="80" t="s">
        <v>31</v>
      </c>
      <c r="D5" s="80" t="s">
        <v>162</v>
      </c>
      <c r="E5" s="80" t="s">
        <v>163</v>
      </c>
      <c r="F5" s="80" t="s">
        <v>164</v>
      </c>
    </row>
    <row r="6" spans="1:6" s="81" customFormat="1" ht="123.75" customHeight="1">
      <c r="A6" s="82">
        <v>1</v>
      </c>
      <c r="B6" s="83" t="s">
        <v>165</v>
      </c>
      <c r="C6" s="84" t="s">
        <v>167</v>
      </c>
      <c r="D6" s="20" t="s">
        <v>146</v>
      </c>
      <c r="E6" s="86">
        <v>-109110.8</v>
      </c>
      <c r="F6" s="85" t="s">
        <v>168</v>
      </c>
    </row>
    <row r="7" spans="1:6" s="81" customFormat="1" ht="61.5" customHeight="1">
      <c r="A7" s="82">
        <v>2</v>
      </c>
      <c r="B7" s="83" t="s">
        <v>165</v>
      </c>
      <c r="C7" s="84" t="s">
        <v>167</v>
      </c>
      <c r="D7" s="20" t="s">
        <v>146</v>
      </c>
      <c r="E7" s="86">
        <v>-19373.09</v>
      </c>
      <c r="F7" s="85" t="s">
        <v>169</v>
      </c>
    </row>
    <row r="8" spans="1:6" s="81" customFormat="1" ht="228.75" customHeight="1">
      <c r="A8" s="82">
        <v>3</v>
      </c>
      <c r="B8" s="83" t="s">
        <v>165</v>
      </c>
      <c r="C8" s="90" t="s">
        <v>171</v>
      </c>
      <c r="D8" s="75" t="s">
        <v>174</v>
      </c>
      <c r="E8" s="86">
        <v>2774213.1</v>
      </c>
      <c r="F8" s="91" t="s">
        <v>172</v>
      </c>
    </row>
    <row r="9" spans="1:6" s="81" customFormat="1" ht="16.5" customHeight="1">
      <c r="A9" s="103" t="s">
        <v>166</v>
      </c>
      <c r="B9" s="104"/>
      <c r="C9" s="104"/>
      <c r="D9" s="105"/>
      <c r="E9" s="87">
        <f>SUM(E6:E8)</f>
        <v>2645729.21</v>
      </c>
      <c r="F9" s="88"/>
    </row>
    <row r="10" spans="1:6">
      <c r="E10" s="89"/>
    </row>
    <row r="11" spans="1:6">
      <c r="E11" s="89"/>
    </row>
    <row r="12" spans="1:6">
      <c r="E12" s="89"/>
    </row>
  </sheetData>
  <mergeCells count="2">
    <mergeCell ref="B2:F2"/>
    <mergeCell ref="A9:D9"/>
  </mergeCells>
  <phoneticPr fontId="0" type="noConversion"/>
  <printOptions horizontalCentered="1"/>
  <pageMargins left="0.55118110236220474" right="0.19685039370078741" top="0.74803149606299213" bottom="0.35433070866141736" header="0.31496062992125984" footer="0.31496062992125984"/>
  <pageSetup paperSize="9" scale="75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 ист</vt:lpstr>
      <vt:lpstr>Прил3 доходы</vt:lpstr>
      <vt:lpstr>Прил5 безвозм</vt:lpstr>
      <vt:lpstr>список -март</vt:lpstr>
      <vt:lpstr>'Прил3 доходы'!Область_печати</vt:lpstr>
      <vt:lpstr>'Прил5 безвозм'!Область_печати</vt:lpstr>
      <vt:lpstr>'список -март'!Область_печати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Admin</cp:lastModifiedBy>
  <cp:lastPrinted>2016-03-09T08:51:16Z</cp:lastPrinted>
  <dcterms:created xsi:type="dcterms:W3CDTF">2015-10-21T06:37:27Z</dcterms:created>
  <dcterms:modified xsi:type="dcterms:W3CDTF">2016-03-09T08:51:23Z</dcterms:modified>
</cp:coreProperties>
</file>