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7005" tabRatio="599" activeTab="10"/>
  </bookViews>
  <sheets>
    <sheet name="титул" sheetId="1" r:id="rId1"/>
    <sheet name="демогр" sheetId="2" r:id="rId2"/>
    <sheet name="пром" sheetId="3" r:id="rId3"/>
    <sheet name="село" sheetId="4" r:id="rId4"/>
    <sheet name="натурал" sheetId="5" r:id="rId5"/>
    <sheet name="рынок" sheetId="6" r:id="rId6"/>
    <sheet name="инвест" sheetId="7" r:id="rId7"/>
    <sheet name="финансы " sheetId="8" r:id="rId8"/>
    <sheet name="труд" sheetId="9" r:id="rId9"/>
    <sheet name="социал." sheetId="10" r:id="rId10"/>
    <sheet name="транс" sheetId="11" r:id="rId11"/>
  </sheets>
  <definedNames>
    <definedName name="_xlnm.Print_Titles" localSheetId="1">'демогр'!$2:$3</definedName>
    <definedName name="_xlnm.Print_Titles" localSheetId="6">'инвест'!$2:$3</definedName>
    <definedName name="_xlnm.Print_Titles" localSheetId="4">'натурал'!$2:$3</definedName>
    <definedName name="_xlnm.Print_Titles" localSheetId="2">'пром'!$2:$3</definedName>
    <definedName name="_xlnm.Print_Titles" localSheetId="5">'рынок'!$2:$3</definedName>
    <definedName name="_xlnm.Print_Titles" localSheetId="3">'село'!$2:$3</definedName>
    <definedName name="_xlnm.Print_Titles" localSheetId="9">'социал.'!$2:$3</definedName>
    <definedName name="_xlnm.Print_Titles" localSheetId="10">'транс'!$2:$3</definedName>
    <definedName name="_xlnm.Print_Titles" localSheetId="8">'труд'!$2:$3</definedName>
    <definedName name="_xlnm.Print_Titles" localSheetId="7">'финансы '!$3:$4</definedName>
  </definedNames>
  <calcPr fullCalcOnLoad="1"/>
</workbook>
</file>

<file path=xl/sharedStrings.xml><?xml version="1.0" encoding="utf-8"?>
<sst xmlns="http://schemas.openxmlformats.org/spreadsheetml/2006/main" count="601" uniqueCount="332">
  <si>
    <t xml:space="preserve">                   ПОКАЗАТЕЛИ</t>
  </si>
  <si>
    <t>КОД</t>
  </si>
  <si>
    <t>прогноз</t>
  </si>
  <si>
    <t xml:space="preserve">       в том числе:</t>
  </si>
  <si>
    <t xml:space="preserve"> %</t>
  </si>
  <si>
    <t xml:space="preserve">  - на  вновь вводимых  предприятиях</t>
  </si>
  <si>
    <t xml:space="preserve">  средств федерального бюджета</t>
  </si>
  <si>
    <t>%</t>
  </si>
  <si>
    <t xml:space="preserve">    Единицы </t>
  </si>
  <si>
    <t>измерения</t>
  </si>
  <si>
    <t>2. ПРОМЫШЛЕННОЕ ПРОИЗВОДСТВО</t>
  </si>
  <si>
    <t>Добыча полезных ископаемых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</si>
  <si>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С</t>
    </r>
    <r>
      <rPr>
        <sz val="12"/>
        <rFont val="Arial Cyr"/>
        <family val="2"/>
      </rPr>
      <t>: Добыча полезных ископаемых</t>
    </r>
  </si>
  <si>
    <t>Обрабатывающие производства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</si>
  <si>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D</t>
    </r>
    <r>
      <rPr>
        <sz val="12"/>
        <rFont val="Arial Cyr"/>
        <family val="2"/>
      </rPr>
      <t>: Обрабатывающие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</si>
  <si>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DA</t>
    </r>
    <r>
      <rPr>
        <sz val="12"/>
        <rFont val="Arial Cyr"/>
        <family val="2"/>
      </rPr>
      <t>: Производство пищевых продуктов, включая напитки, и табака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</si>
  <si>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DB</t>
    </r>
    <r>
      <rPr>
        <sz val="12"/>
        <rFont val="Arial Cyr"/>
        <family val="2"/>
      </rPr>
      <t>: Текстильное и швейное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</si>
  <si>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DC</t>
    </r>
    <r>
      <rPr>
        <sz val="12"/>
        <rFont val="Arial Cyr"/>
        <family val="2"/>
      </rPr>
      <t>: Производство кожи, изделий из кожи и производство обуви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</si>
  <si>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DD</t>
    </r>
    <r>
      <rPr>
        <sz val="12"/>
        <rFont val="Arial Cyr"/>
        <family val="2"/>
      </rPr>
      <t>: Обработка древесины и производство изделий из дерева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</si>
  <si>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DE</t>
    </r>
    <r>
      <rPr>
        <sz val="12"/>
        <rFont val="Arial Cyr"/>
        <family val="2"/>
      </rPr>
      <t>: Целлюлозно-бумажное производство; издательская и полиграфическая деятельность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</si>
  <si>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DF</t>
    </r>
    <r>
      <rPr>
        <sz val="12"/>
        <rFont val="Arial Cyr"/>
        <family val="2"/>
      </rPr>
      <t>: Производство кокса, нефтепродуктов и ядерных материалов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</si>
  <si>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DG</t>
    </r>
    <r>
      <rPr>
        <sz val="12"/>
        <rFont val="Arial Cyr"/>
        <family val="2"/>
      </rPr>
      <t>: Химическое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</si>
  <si>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DH</t>
    </r>
    <r>
      <rPr>
        <sz val="12"/>
        <rFont val="Arial Cyr"/>
        <family val="2"/>
      </rPr>
      <t>: Производство резиновых и пластмассовых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</si>
  <si>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DI</t>
    </r>
    <r>
      <rPr>
        <sz val="12"/>
        <rFont val="Arial Cyr"/>
        <family val="2"/>
      </rPr>
      <t>: Производство прочих неметаллических минеральных продуктов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</si>
  <si>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DJ</t>
    </r>
    <r>
      <rPr>
        <sz val="12"/>
        <rFont val="Arial Cyr"/>
        <family val="2"/>
      </rPr>
      <t>: Металлургическое производство и производство готовых металлических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</si>
  <si>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DK</t>
    </r>
    <r>
      <rPr>
        <sz val="12"/>
        <rFont val="Arial Cyr"/>
        <family val="2"/>
      </rPr>
      <t>: Производство машин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</si>
  <si>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DL</t>
    </r>
    <r>
      <rPr>
        <sz val="12"/>
        <rFont val="Arial Cyr"/>
        <family val="2"/>
      </rPr>
      <t>: Производство электрооборудования, электронного и оптического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</si>
  <si>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DM</t>
    </r>
    <r>
      <rPr>
        <sz val="12"/>
        <rFont val="Arial Cyr"/>
        <family val="2"/>
      </rPr>
      <t>: Производство транспортных средств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</si>
  <si>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DN</t>
    </r>
    <r>
      <rPr>
        <sz val="12"/>
        <rFont val="Arial Cyr"/>
        <family val="2"/>
      </rPr>
      <t>: Прочие производства</t>
    </r>
  </si>
  <si>
    <t>Производство и распределение электроэнергии, газа и воды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</si>
  <si>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E</t>
    </r>
    <r>
      <rPr>
        <sz val="12"/>
        <rFont val="Arial Cyr"/>
        <family val="2"/>
      </rPr>
      <t>: Производство и распределение электроэнергии, газа и воды</t>
    </r>
  </si>
  <si>
    <t xml:space="preserve">  % к пред.году в действующих ценах</t>
  </si>
  <si>
    <t>Объем продукции сельского хозяйства в хозяйствах всех категорий</t>
  </si>
  <si>
    <t xml:space="preserve">  в том числе:</t>
  </si>
  <si>
    <t xml:space="preserve">    растениеводство</t>
  </si>
  <si>
    <t xml:space="preserve">    животноводство</t>
  </si>
  <si>
    <t>Производство продукции растениеводства по категориям хозяйств:</t>
  </si>
  <si>
    <t xml:space="preserve">    в сельскохозяйственных организациях</t>
  </si>
  <si>
    <t xml:space="preserve">    в хозяйствах населения</t>
  </si>
  <si>
    <t>Производство продукции животноводства по категориям хозяйств:</t>
  </si>
  <si>
    <t>3. СЕЛЬСКОЕ ХОЗЯЙСТВО</t>
  </si>
  <si>
    <t>4. ПРОИЗВОДСТВО ВАЖНЕЙШИХ</t>
  </si>
  <si>
    <t>ВИДОВ ПРОДУКЦИИ В НАТУРАЛЬНОМ</t>
  </si>
  <si>
    <t>ВЫРАЖЕНИИ</t>
  </si>
  <si>
    <t>Зерно (в весе после доработки)</t>
  </si>
  <si>
    <t>тыс.тонн</t>
  </si>
  <si>
    <t>Картофель</t>
  </si>
  <si>
    <t>Скот и птица</t>
  </si>
  <si>
    <t>Молоко</t>
  </si>
  <si>
    <t>Яйца</t>
  </si>
  <si>
    <t>Древесина деловая</t>
  </si>
  <si>
    <t>тыс. плот.куб.м</t>
  </si>
  <si>
    <t>Мясо, включая субпродукты 1 категории</t>
  </si>
  <si>
    <t>Цельномолочная продукция (в пересчете на молоко)</t>
  </si>
  <si>
    <t>Товарная пищевая рыбная продукция, включая консервы рыбные</t>
  </si>
  <si>
    <t xml:space="preserve"> в т.ч. спирт этиловый из пищевого сырья</t>
  </si>
  <si>
    <t xml:space="preserve">Водка и ликеро-водочные изделия 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</si>
  <si>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</si>
  <si>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</si>
  <si>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</si>
  <si>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</si>
  <si>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</si>
  <si>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</si>
  <si>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</si>
  <si>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</si>
  <si>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кв.м</t>
  </si>
  <si>
    <t>Изделия трикотажные</t>
  </si>
  <si>
    <t>тыс.штук</t>
  </si>
  <si>
    <t>Обувь</t>
  </si>
  <si>
    <t>тыс.пар</t>
  </si>
  <si>
    <t>Пиломатериалы</t>
  </si>
  <si>
    <t>тыс. куб.м</t>
  </si>
  <si>
    <t>Бумага</t>
  </si>
  <si>
    <t>Бензин автомобильный</t>
  </si>
  <si>
    <t>Топливо дизельное</t>
  </si>
  <si>
    <t>Мазут топочный</t>
  </si>
  <si>
    <t>Удобрения минеральные (в пересчете на 100% питательных веществ)</t>
  </si>
  <si>
    <t>Полиэтилен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</si>
  <si>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</si>
  <si>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</si>
  <si>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</si>
  <si>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</si>
  <si>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</si>
  <si>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</si>
  <si>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</si>
  <si>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</si>
  <si>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</si>
  <si>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Трубы стальные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</si>
  <si>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</si>
  <si>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</si>
  <si>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</si>
  <si>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</si>
  <si>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</si>
  <si>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</si>
  <si>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</si>
  <si>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</si>
  <si>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</si>
  <si>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>Автомобили грузовые</t>
  </si>
  <si>
    <t xml:space="preserve">Автомобили легковые </t>
  </si>
  <si>
    <t>Мотоциклы</t>
  </si>
  <si>
    <t>Электроэнергия</t>
  </si>
  <si>
    <t>млрд.кВт.ч</t>
  </si>
  <si>
    <t>в том числе вырабатываемая:</t>
  </si>
  <si>
    <t xml:space="preserve"> АЭС</t>
  </si>
  <si>
    <t>млн.кВт.ч</t>
  </si>
  <si>
    <t xml:space="preserve"> ТЭС</t>
  </si>
  <si>
    <t xml:space="preserve"> ГЭС </t>
  </si>
  <si>
    <t>дкл</t>
  </si>
  <si>
    <t>Переработка нефти, включая газовый конденсат</t>
  </si>
  <si>
    <t xml:space="preserve">5. РЫНОК ТОВАРОВ И УСЛУГ </t>
  </si>
  <si>
    <t xml:space="preserve">Оборот розничной торговли </t>
  </si>
  <si>
    <t>Оборот общественного питания</t>
  </si>
  <si>
    <t>тыс.рублей</t>
  </si>
  <si>
    <t xml:space="preserve">  в том числе по видам экономической деятельности: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</si>
  <si>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</si>
  <si>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</si>
  <si>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</si>
  <si>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Привлеченные средства</t>
  </si>
  <si>
    <t xml:space="preserve"> 6. ИНВЕСТИЦИИ</t>
  </si>
  <si>
    <t>тыс.долл.США</t>
  </si>
  <si>
    <t>Объем работ, выполненных по виду деятельности "строительство"</t>
  </si>
  <si>
    <t xml:space="preserve"> 7. ФИНАНСЫ</t>
  </si>
  <si>
    <t>8. ТРУД</t>
  </si>
  <si>
    <t>единиц</t>
  </si>
  <si>
    <t xml:space="preserve">  - на действующих  предприятиях</t>
  </si>
  <si>
    <t xml:space="preserve"> Фонд начисленной заработной платы работников</t>
  </si>
  <si>
    <t>Выплаты социального характера</t>
  </si>
  <si>
    <t>Численность учащихся в учреждениях:</t>
  </si>
  <si>
    <t>Численность детей в дошкольных образовательных учреждениях</t>
  </si>
  <si>
    <t>пос. в см.на 10 тыс. населения</t>
  </si>
  <si>
    <t xml:space="preserve">рублей </t>
  </si>
  <si>
    <t>-</t>
  </si>
  <si>
    <t>(сводный финансовый баланс)</t>
  </si>
  <si>
    <t>Доходы</t>
  </si>
  <si>
    <t>9. РАЗВИТИЕ СОЦИАЛЬНОЙ СФЕРЫ</t>
  </si>
  <si>
    <t>Из общего итога - индивидуальные жилые дома, построенные населением за свой счет и с помощью кредитов</t>
  </si>
  <si>
    <t xml:space="preserve">          прибыль</t>
  </si>
  <si>
    <t xml:space="preserve">          амортизация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</si>
  <si>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</si>
  <si>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</si>
  <si>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</si>
  <si>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</si>
  <si>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</si>
  <si>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</si>
  <si>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</si>
  <si>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Прибыль(убыток) - сальдо</t>
  </si>
  <si>
    <t xml:space="preserve">       в том числе прибыль прибыльных предприятий</t>
  </si>
  <si>
    <t>Амортизационные отчисления</t>
  </si>
  <si>
    <t>из них:</t>
  </si>
  <si>
    <t>налог на прибыль организаций</t>
  </si>
  <si>
    <t xml:space="preserve">      Налоги на имущество - всего</t>
  </si>
  <si>
    <t xml:space="preserve">    в том числе:</t>
  </si>
  <si>
    <t>налог на имущество организаций</t>
  </si>
  <si>
    <t>транспортный налог</t>
  </si>
  <si>
    <t xml:space="preserve">      Налоги на совокупный доход - всего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</si>
  <si>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</si>
  <si>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</si>
  <si>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</si>
  <si>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</si>
  <si>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единый налог на вмененный доход для определенных видов деятельности</t>
  </si>
  <si>
    <t>Налоги, сборы и регулярные платежи  за пользование природными  ресурсами -                 всего</t>
  </si>
  <si>
    <t>налог на добычу полезных ископаемых</t>
  </si>
  <si>
    <t>Платежи при  пользовании природными ресурсами - всего</t>
  </si>
  <si>
    <t>Прочие налоги и сборы</t>
  </si>
  <si>
    <t>Доходы от предпринимательской и иной приносящей доход деятельности</t>
  </si>
  <si>
    <t>Налоги и взносы на социальные нужды (единый социальный налог)</t>
  </si>
  <si>
    <t xml:space="preserve"> Неналоговые доходы -всего</t>
  </si>
  <si>
    <t xml:space="preserve">      в том числе:</t>
  </si>
  <si>
    <t>арендная плата за земли</t>
  </si>
  <si>
    <t>прочие неналоговые доходы</t>
  </si>
  <si>
    <t>Прочие доходы</t>
  </si>
  <si>
    <t>Итого доходов</t>
  </si>
  <si>
    <t>Средства, остающиеся в распоряжении организаций</t>
  </si>
  <si>
    <t>из них  на инвестиции</t>
  </si>
  <si>
    <t>Затраты на государственные инвестиции</t>
  </si>
  <si>
    <t xml:space="preserve">    из них за счет:</t>
  </si>
  <si>
    <t xml:space="preserve">      средств федерального бюджета</t>
  </si>
  <si>
    <t xml:space="preserve">      средств бюджетов субъектов Федерации</t>
  </si>
  <si>
    <t xml:space="preserve">      средств бюджетов муниципальных районов</t>
  </si>
  <si>
    <t>Государственные субсидии, субвенции</t>
  </si>
  <si>
    <t>Общегосударственные расходы</t>
  </si>
  <si>
    <t xml:space="preserve">    обслуживание государственного и муниципального долга</t>
  </si>
  <si>
    <t xml:space="preserve">    фундаментальные исследования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</si>
  <si>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</si>
  <si>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</si>
  <si>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</si>
  <si>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</si>
  <si>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</si>
  <si>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образование</t>
  </si>
  <si>
    <t xml:space="preserve">  культура, искусство, средства массовой информации</t>
  </si>
  <si>
    <t xml:space="preserve">  здравоохранение и физкультура</t>
  </si>
  <si>
    <t xml:space="preserve">  социальная политика </t>
  </si>
  <si>
    <t>Прочие расходы</t>
  </si>
  <si>
    <t>Всего расходов</t>
  </si>
  <si>
    <t>Превышение доходов над расходами (+), или расходов над доходами (-)</t>
  </si>
  <si>
    <t>10. ТРАНСПОРТ</t>
  </si>
  <si>
    <t>тыс.человек</t>
  </si>
  <si>
    <t>тыс.пасс./км</t>
  </si>
  <si>
    <t>тыс.т/км</t>
  </si>
  <si>
    <t xml:space="preserve"> Уровень обеспеченности (на конец года): </t>
  </si>
  <si>
    <t>Стоимость основных фондов по полной учетной стоимости на конец года</t>
  </si>
  <si>
    <t xml:space="preserve"> Объем платных услуг населению </t>
  </si>
  <si>
    <t>1. ДЕМОГРАФИЧЕСКИЕ ПОКАЗАТЕЛИ</t>
  </si>
  <si>
    <t xml:space="preserve">  городского</t>
  </si>
  <si>
    <t xml:space="preserve">  сельского</t>
  </si>
  <si>
    <t>Общий коэффициент рождаемости</t>
  </si>
  <si>
    <t>Общий коэффициент смертности</t>
  </si>
  <si>
    <t>тыс.рублей      в ценах соответству-ющих  лет</t>
  </si>
  <si>
    <t>Стоимостные показатели прогнозируемого периода рассчитываются с учетом изменения</t>
  </si>
  <si>
    <t>Ввод в действие новых основных  фондов</t>
  </si>
  <si>
    <t>акцизы</t>
  </si>
  <si>
    <t>налог на доходы физических лиц</t>
  </si>
  <si>
    <t xml:space="preserve">  средств бюджета муниципального образования</t>
  </si>
  <si>
    <t>Количество обучающихся в первую смену в дневных учреждениях общего образования в % к общему числу обучающихся в этих учреждениях</t>
  </si>
  <si>
    <t>Перевезено грузов предприятиями всех видов транспорта</t>
  </si>
  <si>
    <t xml:space="preserve">   в том числе по видам транспорта:</t>
  </si>
  <si>
    <t>Численность безработных, зарегистрированных в органах государственной службы занятости (на конец года)</t>
  </si>
  <si>
    <t>Ввод в действие объектов социально-культурной сферы за счет всех источников финансирования:</t>
  </si>
  <si>
    <t>Объем услуг организаций транспорта</t>
  </si>
  <si>
    <t>тыс.руб.</t>
  </si>
  <si>
    <t>Перевезено пассажиров всеми видами транспорта</t>
  </si>
  <si>
    <t>Пассажирооборот всех видов транспорта</t>
  </si>
  <si>
    <t>Численность ищущих работу, зарегистрированных в органах государственной службы занятости (на конец года)</t>
  </si>
  <si>
    <t>Коэффициент естественного прироста (убыли)</t>
  </si>
  <si>
    <t>Выпуск специалистов учреждениями:</t>
  </si>
  <si>
    <t>Миграционный прирост (убыль)</t>
  </si>
  <si>
    <t>мест</t>
  </si>
  <si>
    <t xml:space="preserve"> млн.руб.</t>
  </si>
  <si>
    <t>чел.</t>
  </si>
  <si>
    <t>в сельскохозяйственных организациях</t>
  </si>
  <si>
    <t>Численность занятых в экономике (среднегодовая)</t>
  </si>
  <si>
    <t>2013 г.</t>
  </si>
  <si>
    <t xml:space="preserve">  млн. рублей</t>
  </si>
  <si>
    <t>Создание новых  рабочих мест,   всего</t>
  </si>
  <si>
    <t xml:space="preserve">                 в том числе:</t>
  </si>
  <si>
    <t>Общая площадь жилых помещений, приходящаяся на 1 жителя                       (на конец года)</t>
  </si>
  <si>
    <t xml:space="preserve"> - дошкольные учреждения</t>
  </si>
  <si>
    <t xml:space="preserve"> - общеобразовательные школы</t>
  </si>
  <si>
    <t xml:space="preserve"> - больницы</t>
  </si>
  <si>
    <t xml:space="preserve"> - амбулаторно-поликлинические учреждения</t>
  </si>
  <si>
    <t xml:space="preserve"> - другие объекты (указать какие)</t>
  </si>
  <si>
    <t xml:space="preserve"> тыс.кв.м    общ.пл.</t>
  </si>
  <si>
    <t>средств областного бюджета</t>
  </si>
  <si>
    <t xml:space="preserve">           в том числе за счет:</t>
  </si>
  <si>
    <t>ед. / мест</t>
  </si>
  <si>
    <t xml:space="preserve">    ед. / пос.            в смену</t>
  </si>
  <si>
    <t xml:space="preserve"> кв.м / чел.</t>
  </si>
  <si>
    <t>тн</t>
  </si>
  <si>
    <t>Коэффициент миграционного прироста (убыли)</t>
  </si>
  <si>
    <t>%   к предыду-щему году</t>
  </si>
  <si>
    <t>Численность постоянного населения  (на конец года) - всего</t>
  </si>
  <si>
    <t xml:space="preserve">            в том числе:</t>
  </si>
  <si>
    <t>Уровень зарегистрированной безработицы (на конец года)</t>
  </si>
  <si>
    <t>Количество вакансий, заявленных предприятиями, в  центры занятости населения  (на конец года)</t>
  </si>
  <si>
    <t>измере-ния</t>
  </si>
  <si>
    <t xml:space="preserve"> Ввод в эксплуатацию жилых домов за счет всех источников финансирования,  всего</t>
  </si>
  <si>
    <t>Фактический уровень платежей населения за жилое помещение и коммунальные услуги</t>
  </si>
  <si>
    <t xml:space="preserve">    - общеобразовательных</t>
  </si>
  <si>
    <t xml:space="preserve">    -  начального профессионального образования</t>
  </si>
  <si>
    <t xml:space="preserve">    -  высшего профессионального   образования</t>
  </si>
  <si>
    <t xml:space="preserve"> -  среднего профессионального образования</t>
  </si>
  <si>
    <t xml:space="preserve"> - высшего профессионального образования</t>
  </si>
  <si>
    <t xml:space="preserve">    - 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</si>
  <si>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</si>
  <si>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   -  врачами</t>
  </si>
  <si>
    <t>чел. на 10 тыс. населения</t>
  </si>
  <si>
    <t xml:space="preserve"> мест на 10 тыс. населения</t>
  </si>
  <si>
    <t>мест на 1000 детей в возрасте 1-6 лет</t>
  </si>
  <si>
    <t>ед. на 100 тыс. населения.</t>
  </si>
  <si>
    <t>ед. на 100 тыс.населения</t>
  </si>
  <si>
    <t xml:space="preserve">   - дошкольными образовательными учреждениями</t>
  </si>
  <si>
    <t xml:space="preserve">  % к пред.году в сопоставимых ценах</t>
  </si>
  <si>
    <t>Объем инвестиций  в основной капитал  за счет всех источников финансирования - всего,</t>
  </si>
  <si>
    <t xml:space="preserve">    в т.ч. кредиты иностранных банков</t>
  </si>
  <si>
    <t xml:space="preserve">          кредиты банков,</t>
  </si>
  <si>
    <t xml:space="preserve">   заемные средства других организаций</t>
  </si>
  <si>
    <t xml:space="preserve">  % к пред. году в сопоставимых ценах</t>
  </si>
  <si>
    <t>Иностранные инвестиции, всего</t>
  </si>
  <si>
    <t xml:space="preserve">  в  т. ч. прямые</t>
  </si>
  <si>
    <t>Грузооборот предприятий всех видов транспорта</t>
  </si>
  <si>
    <t>ПОКАЗАТЕЛИ</t>
  </si>
  <si>
    <t xml:space="preserve"> в том числе  транспорт</t>
  </si>
  <si>
    <t>Объем инвестиций в основной капитал   по виду экономической деятельности (по ОКВЭД) "транспорт и связь"- всего</t>
  </si>
  <si>
    <t>тыс. руб. в ценах соответствующих лет</t>
  </si>
  <si>
    <t>2014 г.</t>
  </si>
  <si>
    <t>чел.                     на 1000 населения</t>
  </si>
  <si>
    <t xml:space="preserve">Число родившихся, всего </t>
  </si>
  <si>
    <t xml:space="preserve">чел. </t>
  </si>
  <si>
    <t xml:space="preserve">Число умерших, всего </t>
  </si>
  <si>
    <t xml:space="preserve"> из них на реализацию федеральных целевых программ, подпрограмм или непрограммной части</t>
  </si>
  <si>
    <t xml:space="preserve">Среднемесячная номинальная начисленная заработная плата на 1 работника </t>
  </si>
  <si>
    <t>системы цен (динамики индексов цен и индексов-дефляторов цен).</t>
  </si>
  <si>
    <t>отчет</t>
  </si>
  <si>
    <t>оценка</t>
  </si>
  <si>
    <t>Расходы</t>
  </si>
  <si>
    <t xml:space="preserve">    - амбулаторно-поликлиническими учреждениями,    </t>
  </si>
  <si>
    <t xml:space="preserve">    в том числе дневными стационарами</t>
  </si>
  <si>
    <t xml:space="preserve">   -  стационарными учреждениями социального обслуживания  престарелых и инвалидов (взрослых и детей)</t>
  </si>
  <si>
    <t xml:space="preserve">   -  средним медицинским персоналом </t>
  </si>
  <si>
    <t xml:space="preserve">   - общедоступными библиотеками</t>
  </si>
  <si>
    <t xml:space="preserve">   - учреждениями культурно-досугового типа </t>
  </si>
  <si>
    <t xml:space="preserve">      Местные налоги - всего</t>
  </si>
  <si>
    <t>Единицы</t>
  </si>
  <si>
    <t>Овощи</t>
  </si>
  <si>
    <t>Спирт этиловый из пищевого сырья и технический - всего</t>
  </si>
  <si>
    <t>тыс.рублей в ценах соответству-ющих  лет</t>
  </si>
  <si>
    <t xml:space="preserve">      из них:</t>
  </si>
  <si>
    <t>Среднесписочная численность работников (по крупным и средним организациям)</t>
  </si>
  <si>
    <t xml:space="preserve">    - среднего профессионального образования</t>
  </si>
  <si>
    <t>2015 г.</t>
  </si>
  <si>
    <t xml:space="preserve">ОСНОВНЫЕ ПОКАЗАТЕЛИ ПРОГНОЗА </t>
  </si>
  <si>
    <t>СОЦИАЛЬНО-ЭКОНОМИЧЕСКОГО РАЗВИТИЯ</t>
  </si>
  <si>
    <t>Ленинградской области</t>
  </si>
  <si>
    <t xml:space="preserve">      Налоговые доходы</t>
  </si>
  <si>
    <t>-сельское хозяйство</t>
  </si>
  <si>
    <t>-МП "ЖХ"</t>
  </si>
  <si>
    <t>-управление</t>
  </si>
  <si>
    <t>-культура</t>
  </si>
  <si>
    <t>-торговля</t>
  </si>
  <si>
    <t>-образование</t>
  </si>
  <si>
    <t>-здравоохранение</t>
  </si>
  <si>
    <t>-грузовые автомашины</t>
  </si>
  <si>
    <t>2016 г.</t>
  </si>
  <si>
    <t xml:space="preserve"> МУНИЦИПАЛЬНОГО РАЙОНА, ГОРОДСКОГО ОКРУГА, </t>
  </si>
  <si>
    <t xml:space="preserve"> ГОРОДСКОГО ПОСЕЛЕНИЯ, СЕЛЬСКОГО ПОСЕЛЕНИЯ</t>
  </si>
  <si>
    <t xml:space="preserve"> на 2015 и на плановый период 2016 и 2017 годов</t>
  </si>
  <si>
    <t>Комитет  экономического развития</t>
  </si>
  <si>
    <t xml:space="preserve">и инвестиционной деятельности </t>
  </si>
  <si>
    <t xml:space="preserve">    2014 год</t>
  </si>
  <si>
    <t>Муниципальное образование Кусинское сельское поселение Киришского</t>
  </si>
  <si>
    <t>муниципального района Ленинградской области</t>
  </si>
  <si>
    <t>2017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</si>
</sst>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"/>
    <numFmt numFmtId="182" formatCode="0/0"/>
    <numFmt numFmtId="183" formatCode="00"/>
    <numFmt numFmtId="184" formatCode="0000"/>
    <numFmt numFmtId="185" formatCode="0.000"/>
    <numFmt numFmtId="186" formatCode="0.0000"/>
    <numFmt numFmtId="187" formatCode="0.0000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sz val="12"/>
      <name val="Tahoma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haroni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vertical="justify"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4" fillId="0" borderId="16" xfId="0" applyFont="1" applyBorder="1" applyAlignment="1">
      <alignment horizontal="left" vertical="justify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4" fillId="0" borderId="18" xfId="0" applyFont="1" applyBorder="1" applyAlignment="1">
      <alignment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Continuous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8" xfId="0" applyFont="1" applyBorder="1" applyAlignment="1">
      <alignment horizontal="centerContinuous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 vertical="justify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 quotePrefix="1">
      <alignment horizontal="center"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4" fillId="0" borderId="22" xfId="0" applyFont="1" applyBorder="1" applyAlignment="1">
      <alignment horizontal="centerContinuous"/>
    </xf>
    <xf numFmtId="0" fontId="4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9" fillId="0" borderId="39" xfId="0" applyFont="1" applyFill="1" applyBorder="1" applyAlignment="1" applyProtection="1">
      <alignment horizontal="left" vertical="center" wrapText="1" indent="1"/>
      <protection/>
    </xf>
    <xf numFmtId="0" fontId="9" fillId="0" borderId="39" xfId="0" applyFont="1" applyFill="1" applyBorder="1" applyAlignment="1" applyProtection="1">
      <alignment horizontal="left" wrapText="1" indent="1"/>
      <protection/>
    </xf>
    <xf numFmtId="0" fontId="9" fillId="0" borderId="39" xfId="0" applyFont="1" applyFill="1" applyBorder="1" applyAlignment="1" applyProtection="1">
      <alignment horizontal="left" vertical="center" wrapText="1" indent="2"/>
      <protection/>
    </xf>
    <xf numFmtId="0" fontId="9" fillId="0" borderId="40" xfId="0" applyFont="1" applyFill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quotePrefix="1">
      <alignment horizontal="center"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38" xfId="0" applyBorder="1" applyAlignment="1">
      <alignment/>
    </xf>
    <xf numFmtId="0" fontId="4" fillId="33" borderId="43" xfId="0" applyFont="1" applyFill="1" applyBorder="1" applyAlignment="1" applyProtection="1">
      <alignment horizontal="left" vertical="center" wrapText="1"/>
      <protection/>
    </xf>
    <xf numFmtId="0" fontId="5" fillId="33" borderId="43" xfId="0" applyFont="1" applyFill="1" applyBorder="1" applyAlignment="1" applyProtection="1">
      <alignment horizontal="left" vertical="center" wrapText="1"/>
      <protection/>
    </xf>
    <xf numFmtId="0" fontId="4" fillId="34" borderId="43" xfId="0" applyFont="1" applyFill="1" applyBorder="1" applyAlignment="1" applyProtection="1">
      <alignment horizontal="left" vertical="center" wrapText="1"/>
      <protection/>
    </xf>
    <xf numFmtId="0" fontId="5" fillId="34" borderId="43" xfId="0" applyFont="1" applyFill="1" applyBorder="1" applyAlignment="1" applyProtection="1">
      <alignment horizontal="left" vertical="center" wrapText="1"/>
      <protection/>
    </xf>
    <xf numFmtId="0" fontId="4" fillId="33" borderId="43" xfId="0" applyFont="1" applyFill="1" applyBorder="1" applyAlignment="1" applyProtection="1">
      <alignment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4" fillId="33" borderId="42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1" fillId="0" borderId="0" xfId="0" applyFont="1" applyAlignment="1">
      <alignment/>
    </xf>
    <xf numFmtId="0" fontId="5" fillId="0" borderId="4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50" xfId="0" applyFont="1" applyBorder="1" applyAlignment="1">
      <alignment/>
    </xf>
    <xf numFmtId="0" fontId="0" fillId="0" borderId="10" xfId="0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0" borderId="52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53" xfId="0" applyFont="1" applyBorder="1" applyAlignment="1">
      <alignment/>
    </xf>
    <xf numFmtId="0" fontId="0" fillId="0" borderId="21" xfId="0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54" xfId="0" applyFont="1" applyBorder="1" applyAlignment="1">
      <alignment/>
    </xf>
    <xf numFmtId="0" fontId="4" fillId="0" borderId="54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5" xfId="0" applyFont="1" applyBorder="1" applyAlignment="1">
      <alignment horizontal="left"/>
    </xf>
    <xf numFmtId="0" fontId="0" fillId="0" borderId="0" xfId="0" applyAlignment="1">
      <alignment vertical="top" wrapText="1"/>
    </xf>
    <xf numFmtId="0" fontId="5" fillId="0" borderId="46" xfId="0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left" vertical="top" wrapText="1"/>
    </xf>
    <xf numFmtId="0" fontId="4" fillId="0" borderId="21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45" xfId="0" applyFont="1" applyBorder="1" applyAlignment="1" quotePrefix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5" fillId="0" borderId="29" xfId="0" applyNumberFormat="1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4" fillId="0" borderId="39" xfId="0" applyFont="1" applyFill="1" applyBorder="1" applyAlignment="1" applyProtection="1">
      <alignment horizontal="left" vertical="top" wrapText="1"/>
      <protection/>
    </xf>
    <xf numFmtId="0" fontId="4" fillId="0" borderId="17" xfId="0" applyFont="1" applyBorder="1" applyAlignment="1">
      <alignment vertical="top" wrapText="1"/>
    </xf>
    <xf numFmtId="0" fontId="4" fillId="0" borderId="56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7" fillId="0" borderId="56" xfId="0" applyFont="1" applyBorder="1" applyAlignment="1">
      <alignment vertical="top" wrapText="1"/>
    </xf>
    <xf numFmtId="0" fontId="4" fillId="0" borderId="29" xfId="0" applyFont="1" applyBorder="1" applyAlignment="1" quotePrefix="1">
      <alignment horizontal="left" vertical="top" wrapText="1"/>
    </xf>
    <xf numFmtId="0" fontId="4" fillId="0" borderId="39" xfId="0" applyFont="1" applyBorder="1" applyAlignment="1" quotePrefix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4" fillId="0" borderId="16" xfId="0" applyFont="1" applyBorder="1" applyAlignment="1" quotePrefix="1">
      <alignment horizontal="left" vertical="top" wrapText="1"/>
    </xf>
    <xf numFmtId="0" fontId="0" fillId="0" borderId="11" xfId="0" applyBorder="1" applyAlignment="1">
      <alignment vertical="top" wrapText="1"/>
    </xf>
    <xf numFmtId="0" fontId="8" fillId="0" borderId="57" xfId="0" applyFont="1" applyBorder="1" applyAlignment="1">
      <alignment horizontal="center" vertical="top" wrapText="1"/>
    </xf>
    <xf numFmtId="0" fontId="0" fillId="0" borderId="58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4" fillId="0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4" fillId="0" borderId="28" xfId="0" applyFont="1" applyFill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center" vertical="top" wrapText="1"/>
    </xf>
    <xf numFmtId="0" fontId="8" fillId="33" borderId="43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Border="1" applyAlignment="1">
      <alignment horizontal="center" vertical="justify"/>
    </xf>
    <xf numFmtId="0" fontId="4" fillId="0" borderId="45" xfId="0" applyFont="1" applyBorder="1" applyAlignment="1">
      <alignment/>
    </xf>
    <xf numFmtId="0" fontId="5" fillId="0" borderId="42" xfId="0" applyFont="1" applyBorder="1" applyAlignment="1">
      <alignment horizontal="center" vertical="top" wrapText="1"/>
    </xf>
    <xf numFmtId="0" fontId="0" fillId="0" borderId="38" xfId="0" applyBorder="1" applyAlignment="1">
      <alignment vertical="top" wrapText="1"/>
    </xf>
    <xf numFmtId="0" fontId="6" fillId="0" borderId="43" xfId="0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33" borderId="27" xfId="0" applyFont="1" applyFill="1" applyBorder="1" applyAlignment="1" applyProtection="1">
      <alignment horizontal="left" vertical="top" wrapText="1"/>
      <protection/>
    </xf>
    <xf numFmtId="0" fontId="4" fillId="33" borderId="28" xfId="0" applyFont="1" applyFill="1" applyBorder="1" applyAlignment="1" applyProtection="1">
      <alignment horizontal="left" vertical="top" wrapText="1"/>
      <protection/>
    </xf>
    <xf numFmtId="0" fontId="4" fillId="0" borderId="45" xfId="0" applyFont="1" applyBorder="1" applyAlignment="1" quotePrefix="1">
      <alignment horizontal="center"/>
    </xf>
    <xf numFmtId="0" fontId="4" fillId="0" borderId="38" xfId="0" applyFont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/>
    </xf>
    <xf numFmtId="0" fontId="5" fillId="0" borderId="47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4" fillId="0" borderId="50" xfId="0" applyFont="1" applyBorder="1" applyAlignment="1">
      <alignment vertical="top" wrapText="1"/>
    </xf>
    <xf numFmtId="0" fontId="4" fillId="0" borderId="59" xfId="0" applyFont="1" applyBorder="1" applyAlignment="1">
      <alignment vertical="top" wrapText="1"/>
    </xf>
    <xf numFmtId="49" fontId="4" fillId="0" borderId="26" xfId="0" applyNumberFormat="1" applyFont="1" applyBorder="1" applyAlignment="1">
      <alignment horizontal="left" vertical="top" wrapText="1"/>
    </xf>
    <xf numFmtId="0" fontId="4" fillId="0" borderId="60" xfId="0" applyFont="1" applyBorder="1" applyAlignment="1">
      <alignment vertical="top" wrapText="1"/>
    </xf>
    <xf numFmtId="0" fontId="0" fillId="0" borderId="59" xfId="0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2" fontId="4" fillId="0" borderId="27" xfId="0" applyNumberFormat="1" applyFont="1" applyBorder="1" applyAlignment="1">
      <alignment/>
    </xf>
    <xf numFmtId="0" fontId="5" fillId="33" borderId="43" xfId="0" applyFont="1" applyFill="1" applyBorder="1" applyAlignment="1" applyProtection="1">
      <alignment horizontal="left" vertical="center" wrapText="1"/>
      <protection/>
    </xf>
    <xf numFmtId="0" fontId="5" fillId="34" borderId="43" xfId="0" applyFont="1" applyFill="1" applyBorder="1" applyAlignment="1" applyProtection="1">
      <alignment horizontal="left" vertical="center" wrapText="1"/>
      <protection/>
    </xf>
    <xf numFmtId="49" fontId="5" fillId="0" borderId="27" xfId="0" applyNumberFormat="1" applyFont="1" applyBorder="1" applyAlignment="1">
      <alignment vertical="top" wrapText="1"/>
    </xf>
    <xf numFmtId="2" fontId="0" fillId="0" borderId="28" xfId="0" applyNumberFormat="1" applyBorder="1" applyAlignment="1">
      <alignment vertical="top" wrapText="1"/>
    </xf>
    <xf numFmtId="0" fontId="12" fillId="0" borderId="0" xfId="0" applyFont="1" applyAlignment="1">
      <alignment/>
    </xf>
    <xf numFmtId="0" fontId="4" fillId="0" borderId="27" xfId="0" applyFont="1" applyBorder="1" applyAlignment="1">
      <alignment horizontal="right"/>
    </xf>
    <xf numFmtId="180" fontId="4" fillId="0" borderId="61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80" fontId="0" fillId="0" borderId="28" xfId="0" applyNumberFormat="1" applyBorder="1" applyAlignment="1">
      <alignment/>
    </xf>
    <xf numFmtId="0" fontId="4" fillId="0" borderId="60" xfId="0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1" fillId="0" borderId="27" xfId="0" applyNumberFormat="1" applyFont="1" applyBorder="1" applyAlignment="1">
      <alignment/>
    </xf>
    <xf numFmtId="0" fontId="15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3" xfId="0" applyFont="1" applyBorder="1" applyAlignment="1">
      <alignment vertical="top" wrapText="1"/>
    </xf>
    <xf numFmtId="0" fontId="4" fillId="0" borderId="43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left" vertical="top" wrapText="1"/>
    </xf>
    <xf numFmtId="0" fontId="5" fillId="0" borderId="43" xfId="0" applyFont="1" applyBorder="1" applyAlignment="1">
      <alignment vertical="top" wrapText="1"/>
    </xf>
    <xf numFmtId="0" fontId="4" fillId="0" borderId="27" xfId="0" applyFont="1" applyBorder="1" applyAlignment="1" quotePrefix="1">
      <alignment horizontal="left" vertical="top" wrapText="1"/>
    </xf>
    <xf numFmtId="49" fontId="4" fillId="0" borderId="28" xfId="0" applyNumberFormat="1" applyFont="1" applyBorder="1" applyAlignment="1">
      <alignment horizontal="left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44" xfId="0" applyFont="1" applyBorder="1" applyAlignment="1">
      <alignment/>
    </xf>
    <xf numFmtId="0" fontId="4" fillId="0" borderId="28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 (2)" xfId="60"/>
    <cellStyle name="Тысячи_Лист1 (2)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I48"/>
  <sheetViews>
    <sheetView zoomScale="75" zoomScaleNormal="75" zoomScalePageLayoutView="0" workbookViewId="0" topLeftCell="A1">
      <selection activeCell="A25" sqref="A25"/>
    </sheetView>
  </sheetViews>
  <sheetFormatPr defaultColWidth="8.625" defaultRowHeight="12.75"/>
  <cols>
    <col min="1" max="16384" width="8.625" style="2" customWidth="1"/>
  </cols>
  <sheetData>
    <row r="16" spans="1:9" ht="15.75">
      <c r="A16" s="247" t="s">
        <v>310</v>
      </c>
      <c r="B16" s="247"/>
      <c r="C16" s="247"/>
      <c r="D16" s="247"/>
      <c r="E16" s="247"/>
      <c r="F16" s="247"/>
      <c r="G16" s="247"/>
      <c r="H16" s="247"/>
      <c r="I16" s="247"/>
    </row>
    <row r="17" spans="1:9" ht="15.75">
      <c r="A17" s="234"/>
      <c r="B17" s="234"/>
      <c r="C17" s="234"/>
      <c r="D17" s="234"/>
      <c r="E17" s="234"/>
      <c r="F17" s="234"/>
      <c r="G17" s="234"/>
      <c r="H17" s="234"/>
      <c r="I17" s="234"/>
    </row>
    <row r="18" spans="1:9" ht="15.75">
      <c r="A18" s="247" t="s">
        <v>311</v>
      </c>
      <c r="B18" s="247"/>
      <c r="C18" s="247"/>
      <c r="D18" s="247"/>
      <c r="E18" s="247"/>
      <c r="F18" s="247"/>
      <c r="G18" s="247"/>
      <c r="H18" s="247"/>
      <c r="I18" s="247"/>
    </row>
    <row r="19" spans="1:9" ht="15.75">
      <c r="A19" s="235"/>
      <c r="B19" s="235"/>
      <c r="C19" s="235"/>
      <c r="D19" s="235"/>
      <c r="E19" s="235"/>
      <c r="F19" s="235"/>
      <c r="G19" s="235"/>
      <c r="H19" s="234"/>
      <c r="I19" s="234"/>
    </row>
    <row r="20" spans="1:9" ht="15.75">
      <c r="A20" s="247" t="s">
        <v>323</v>
      </c>
      <c r="B20" s="247"/>
      <c r="C20" s="247"/>
      <c r="D20" s="247"/>
      <c r="E20" s="247"/>
      <c r="F20" s="247"/>
      <c r="G20" s="247"/>
      <c r="H20" s="247"/>
      <c r="I20" s="247"/>
    </row>
    <row r="21" spans="1:9" ht="15.75">
      <c r="A21" s="248" t="s">
        <v>324</v>
      </c>
      <c r="B21" s="248"/>
      <c r="C21" s="248"/>
      <c r="D21" s="248"/>
      <c r="E21" s="248"/>
      <c r="F21" s="248"/>
      <c r="G21" s="248"/>
      <c r="H21" s="248"/>
      <c r="I21" s="248"/>
    </row>
    <row r="22" spans="1:9" ht="15.75">
      <c r="A22" s="235"/>
      <c r="B22" s="235"/>
      <c r="C22" s="235"/>
      <c r="D22" s="235"/>
      <c r="E22" s="235"/>
      <c r="F22" s="235"/>
      <c r="G22" s="235"/>
      <c r="H22" s="234"/>
      <c r="I22" s="234"/>
    </row>
    <row r="23" spans="1:9" ht="15.75">
      <c r="A23" s="246" t="s">
        <v>329</v>
      </c>
      <c r="B23" s="246"/>
      <c r="C23" s="246"/>
      <c r="D23" s="246"/>
      <c r="E23" s="246"/>
      <c r="F23" s="246"/>
      <c r="G23" s="246"/>
      <c r="H23" s="246"/>
      <c r="I23" s="246"/>
    </row>
    <row r="24" spans="1:9" ht="15.75">
      <c r="A24" s="243" t="s">
        <v>330</v>
      </c>
      <c r="B24" s="243"/>
      <c r="C24" s="243"/>
      <c r="D24" s="243"/>
      <c r="E24" s="243"/>
      <c r="F24" s="243"/>
      <c r="G24" s="243"/>
      <c r="H24" s="243"/>
      <c r="I24" s="243"/>
    </row>
    <row r="25" spans="1:9" ht="15.75">
      <c r="A25" s="237"/>
      <c r="B25" s="237"/>
      <c r="C25" s="237"/>
      <c r="D25" s="237"/>
      <c r="E25" s="237"/>
      <c r="F25" s="237"/>
      <c r="G25" s="237"/>
      <c r="H25" s="237"/>
      <c r="I25" s="237"/>
    </row>
    <row r="26" spans="1:9" ht="15.75">
      <c r="A26" s="236"/>
      <c r="B26" s="236"/>
      <c r="C26" s="236"/>
      <c r="D26" s="236"/>
      <c r="E26" s="236"/>
      <c r="F26" s="236"/>
      <c r="G26" s="236"/>
      <c r="H26" s="236"/>
      <c r="I26" s="236"/>
    </row>
    <row r="27" spans="1:9" ht="20.25">
      <c r="A27" s="245" t="s">
        <v>325</v>
      </c>
      <c r="B27" s="245"/>
      <c r="C27" s="245"/>
      <c r="D27" s="245"/>
      <c r="E27" s="245"/>
      <c r="F27" s="245"/>
      <c r="G27" s="245"/>
      <c r="H27" s="245"/>
      <c r="I27" s="245"/>
    </row>
    <row r="28" spans="1:9" ht="15.75">
      <c r="A28" s="236"/>
      <c r="B28" s="236"/>
      <c r="C28" s="236"/>
      <c r="D28" s="236"/>
      <c r="E28" s="236"/>
      <c r="F28" s="236"/>
      <c r="G28" s="236"/>
      <c r="H28" s="236"/>
      <c r="I28" s="236"/>
    </row>
    <row r="29" spans="1:9" ht="15.75">
      <c r="A29" s="236"/>
      <c r="B29" s="236"/>
      <c r="C29" s="236"/>
      <c r="D29" s="236"/>
      <c r="E29" s="236"/>
      <c r="F29" s="236"/>
      <c r="G29" s="236"/>
      <c r="H29" s="236"/>
      <c r="I29" s="236"/>
    </row>
    <row r="30" spans="1:9" ht="15.75">
      <c r="A30" s="236"/>
      <c r="B30" s="236"/>
      <c r="C30" s="236"/>
      <c r="D30" s="236"/>
      <c r="E30" s="236"/>
      <c r="F30" s="236"/>
      <c r="G30" s="236"/>
      <c r="H30" s="236"/>
      <c r="I30" s="236"/>
    </row>
    <row r="31" spans="1:9" ht="15.75">
      <c r="A31" s="236"/>
      <c r="B31" s="236"/>
      <c r="C31" s="236"/>
      <c r="D31" s="236"/>
      <c r="E31" s="236"/>
      <c r="F31" s="236"/>
      <c r="G31" s="236"/>
      <c r="H31" s="236"/>
      <c r="I31" s="236"/>
    </row>
    <row r="32" spans="1:9" ht="15.75">
      <c r="A32" s="236"/>
      <c r="B32" s="236"/>
      <c r="C32" s="236"/>
      <c r="D32" s="236"/>
      <c r="E32" s="236"/>
      <c r="F32" s="236"/>
      <c r="G32" s="236"/>
      <c r="H32" s="236"/>
      <c r="I32" s="236"/>
    </row>
    <row r="33" spans="1:9" ht="15.75">
      <c r="A33" s="236"/>
      <c r="B33" s="236"/>
      <c r="C33" s="236"/>
      <c r="D33" s="236"/>
      <c r="E33" s="236"/>
      <c r="F33" s="236"/>
      <c r="G33" s="236"/>
      <c r="H33" s="236"/>
      <c r="I33" s="236"/>
    </row>
    <row r="34" spans="1:9" ht="15.75">
      <c r="A34" s="236"/>
      <c r="B34" s="236"/>
      <c r="C34" s="236"/>
      <c r="D34" s="236"/>
      <c r="E34" s="236"/>
      <c r="F34" s="236"/>
      <c r="G34" s="236"/>
      <c r="H34" s="236"/>
      <c r="I34" s="236"/>
    </row>
    <row r="35" spans="1:9" ht="15.75">
      <c r="A35" s="236"/>
      <c r="B35" s="236"/>
      <c r="C35" s="236"/>
      <c r="D35" s="236"/>
      <c r="E35" s="236"/>
      <c r="F35" s="236"/>
      <c r="G35" s="236"/>
      <c r="H35" s="236"/>
      <c r="I35" s="236"/>
    </row>
    <row r="36" spans="1:9" ht="15.75">
      <c r="A36" s="236"/>
      <c r="B36" s="236"/>
      <c r="C36" s="236"/>
      <c r="D36" s="236"/>
      <c r="E36" s="236"/>
      <c r="F36" s="236"/>
      <c r="G36" s="236"/>
      <c r="H36" s="236"/>
      <c r="I36" s="236"/>
    </row>
    <row r="37" spans="1:9" ht="15.75">
      <c r="A37" s="236"/>
      <c r="B37" s="236"/>
      <c r="C37" s="236"/>
      <c r="D37" s="236"/>
      <c r="E37" s="236"/>
      <c r="F37" s="236"/>
      <c r="G37" s="236"/>
      <c r="H37" s="236"/>
      <c r="I37" s="236"/>
    </row>
    <row r="38" spans="1:9" ht="15.75">
      <c r="A38" s="236"/>
      <c r="B38" s="236"/>
      <c r="C38" s="236"/>
      <c r="D38" s="236"/>
      <c r="E38" s="236"/>
      <c r="F38" s="236"/>
      <c r="G38" s="236"/>
      <c r="H38" s="236"/>
      <c r="I38" s="236"/>
    </row>
    <row r="39" spans="1:9" ht="15.75">
      <c r="A39" s="236"/>
      <c r="B39" s="236"/>
      <c r="C39" s="236"/>
      <c r="D39" s="236"/>
      <c r="E39" s="236"/>
      <c r="F39" s="236"/>
      <c r="G39" s="236"/>
      <c r="H39" s="236"/>
      <c r="I39" s="236"/>
    </row>
    <row r="40" spans="1:9" ht="15.75">
      <c r="A40" s="236"/>
      <c r="B40" s="236"/>
      <c r="C40" s="236"/>
      <c r="D40" s="236"/>
      <c r="E40" s="236"/>
      <c r="F40" s="236"/>
      <c r="G40" s="236"/>
      <c r="H40" s="236"/>
      <c r="I40" s="236"/>
    </row>
    <row r="41" spans="1:9" ht="15.75">
      <c r="A41" s="236"/>
      <c r="B41" s="236"/>
      <c r="C41" s="236"/>
      <c r="D41" s="236"/>
      <c r="E41" s="236"/>
      <c r="F41" s="236"/>
      <c r="G41" s="236"/>
      <c r="H41" s="236"/>
      <c r="I41" s="236"/>
    </row>
    <row r="42" spans="1:9" ht="15.75">
      <c r="A42" s="236"/>
      <c r="B42" s="236"/>
      <c r="C42" s="236"/>
      <c r="D42" s="236"/>
      <c r="E42" s="236"/>
      <c r="F42" s="236"/>
      <c r="G42" s="236"/>
      <c r="H42" s="236"/>
      <c r="I42" s="236"/>
    </row>
    <row r="43" spans="1:9" ht="15.75">
      <c r="A43" s="236"/>
      <c r="B43" s="236"/>
      <c r="C43" s="236"/>
      <c r="D43" s="236"/>
      <c r="E43" s="236"/>
      <c r="F43" s="236"/>
      <c r="G43" s="236"/>
      <c r="H43" s="236"/>
      <c r="I43" s="236"/>
    </row>
    <row r="44" spans="1:9" ht="15.75">
      <c r="A44" s="236"/>
      <c r="B44" s="236"/>
      <c r="C44" s="236"/>
      <c r="D44" s="236"/>
      <c r="E44" s="236"/>
      <c r="F44" s="236"/>
      <c r="G44" s="236"/>
      <c r="H44" s="236"/>
      <c r="I44" s="236"/>
    </row>
    <row r="45" spans="1:9" ht="15.75">
      <c r="A45" s="244" t="s">
        <v>326</v>
      </c>
      <c r="B45" s="244"/>
      <c r="C45" s="244"/>
      <c r="D45" s="244"/>
      <c r="E45" s="244"/>
      <c r="F45" s="244"/>
      <c r="G45" s="244"/>
      <c r="H45" s="244"/>
      <c r="I45" s="244"/>
    </row>
    <row r="46" spans="1:9" ht="15.75">
      <c r="A46" s="244" t="s">
        <v>327</v>
      </c>
      <c r="B46" s="244"/>
      <c r="C46" s="244"/>
      <c r="D46" s="244"/>
      <c r="E46" s="244"/>
      <c r="F46" s="244"/>
      <c r="G46" s="244"/>
      <c r="H46" s="244"/>
      <c r="I46" s="244"/>
    </row>
    <row r="47" spans="1:9" ht="15.75">
      <c r="A47" s="244" t="s">
        <v>312</v>
      </c>
      <c r="B47" s="244"/>
      <c r="C47" s="244"/>
      <c r="D47" s="244"/>
      <c r="E47" s="244"/>
      <c r="F47" s="244"/>
      <c r="G47" s="244"/>
      <c r="H47" s="244"/>
      <c r="I47" s="244"/>
    </row>
    <row r="48" spans="1:9" ht="15.75">
      <c r="A48" s="244" t="s">
        <v>328</v>
      </c>
      <c r="B48" s="244"/>
      <c r="C48" s="244"/>
      <c r="D48" s="244"/>
      <c r="E48" s="244"/>
      <c r="F48" s="244"/>
      <c r="G48" s="244"/>
      <c r="H48" s="244"/>
      <c r="I48" s="244"/>
    </row>
  </sheetData>
  <sheetProtection/>
  <mergeCells count="11">
    <mergeCell ref="A16:I16"/>
    <mergeCell ref="A18:I18"/>
    <mergeCell ref="A20:I20"/>
    <mergeCell ref="A21:I21"/>
    <mergeCell ref="A46:I46"/>
    <mergeCell ref="A24:I24"/>
    <mergeCell ref="A47:I47"/>
    <mergeCell ref="A48:I48"/>
    <mergeCell ref="A27:I27"/>
    <mergeCell ref="A45:I45"/>
    <mergeCell ref="A23:I23"/>
  </mergeCells>
  <printOptions/>
  <pageMargins left="1.3385826771653544" right="0.7480314960629921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="75" zoomScaleNormal="75" zoomScalePageLayoutView="0" workbookViewId="0" topLeftCell="A1">
      <selection activeCell="L13" sqref="L13"/>
    </sheetView>
  </sheetViews>
  <sheetFormatPr defaultColWidth="9.00390625" defaultRowHeight="12.75"/>
  <cols>
    <col min="1" max="1" width="44.00390625" style="0" customWidth="1"/>
    <col min="2" max="2" width="19.00390625" style="0" customWidth="1"/>
    <col min="3" max="4" width="11.75390625" style="1" customWidth="1"/>
    <col min="5" max="7" width="11.75390625" style="0" customWidth="1"/>
  </cols>
  <sheetData>
    <row r="1" spans="1:7" ht="15.75" thickBot="1">
      <c r="A1" s="1"/>
      <c r="B1" s="1"/>
      <c r="E1" s="1"/>
      <c r="F1" s="1"/>
      <c r="G1" s="3"/>
    </row>
    <row r="2" spans="1:7" ht="16.5" thickBot="1">
      <c r="A2" s="102" t="s">
        <v>0</v>
      </c>
      <c r="B2" s="109" t="s">
        <v>8</v>
      </c>
      <c r="C2" s="151" t="s">
        <v>292</v>
      </c>
      <c r="D2" s="151" t="s">
        <v>293</v>
      </c>
      <c r="E2" s="249" t="s">
        <v>2</v>
      </c>
      <c r="F2" s="250"/>
      <c r="G2" s="251"/>
    </row>
    <row r="3" spans="1:7" ht="16.5" thickBot="1">
      <c r="A3" s="105"/>
      <c r="B3" s="110" t="s">
        <v>9</v>
      </c>
      <c r="C3" s="152" t="s">
        <v>231</v>
      </c>
      <c r="D3" s="106" t="s">
        <v>284</v>
      </c>
      <c r="E3" s="153" t="s">
        <v>309</v>
      </c>
      <c r="F3" s="106" t="s">
        <v>322</v>
      </c>
      <c r="G3" s="106" t="s">
        <v>331</v>
      </c>
    </row>
    <row r="4" spans="1:7" ht="15">
      <c r="A4" s="197"/>
      <c r="B4" s="138"/>
      <c r="C4" s="4"/>
      <c r="D4" s="4"/>
      <c r="E4" s="25"/>
      <c r="F4" s="4"/>
      <c r="G4" s="25"/>
    </row>
    <row r="5" spans="1:7" ht="31.5">
      <c r="A5" s="198" t="s">
        <v>134</v>
      </c>
      <c r="B5" s="199"/>
      <c r="C5" s="40"/>
      <c r="D5" s="40"/>
      <c r="E5" s="40"/>
      <c r="F5" s="40"/>
      <c r="G5" s="40"/>
    </row>
    <row r="6" spans="1:7" ht="0.75" customHeight="1">
      <c r="A6" s="200"/>
      <c r="B6" s="201"/>
      <c r="C6" s="52"/>
      <c r="D6" s="52"/>
      <c r="E6" s="52"/>
      <c r="F6" s="52"/>
      <c r="G6" s="52"/>
    </row>
    <row r="7" spans="1:7" ht="45">
      <c r="A7" s="202" t="s">
        <v>255</v>
      </c>
      <c r="B7" s="254" t="s">
        <v>241</v>
      </c>
      <c r="C7" s="255">
        <v>1.33</v>
      </c>
      <c r="D7" s="255">
        <v>1.33</v>
      </c>
      <c r="E7" s="256">
        <v>1.33</v>
      </c>
      <c r="F7" s="255">
        <v>1.33</v>
      </c>
      <c r="G7" s="256">
        <v>1.33</v>
      </c>
    </row>
    <row r="8" spans="1:7" ht="15">
      <c r="A8" s="202" t="s">
        <v>243</v>
      </c>
      <c r="B8" s="257"/>
      <c r="C8" s="258"/>
      <c r="D8" s="258"/>
      <c r="E8" s="259"/>
      <c r="F8" s="258"/>
      <c r="G8" s="259"/>
    </row>
    <row r="9" spans="1:7" ht="30">
      <c r="A9" s="260" t="s">
        <v>6</v>
      </c>
      <c r="B9" s="261" t="s">
        <v>241</v>
      </c>
      <c r="C9" s="258"/>
      <c r="D9" s="258"/>
      <c r="E9" s="255"/>
      <c r="F9" s="258"/>
      <c r="G9" s="255"/>
    </row>
    <row r="10" spans="1:7" ht="30">
      <c r="A10" s="260" t="s">
        <v>242</v>
      </c>
      <c r="B10" s="261" t="s">
        <v>241</v>
      </c>
      <c r="C10" s="258"/>
      <c r="D10" s="258"/>
      <c r="E10" s="259"/>
      <c r="F10" s="258"/>
      <c r="G10" s="259"/>
    </row>
    <row r="11" spans="1:7" ht="30">
      <c r="A11" s="262" t="s">
        <v>212</v>
      </c>
      <c r="B11" s="261" t="s">
        <v>241</v>
      </c>
      <c r="C11" s="258"/>
      <c r="D11" s="258"/>
      <c r="E11" s="259"/>
      <c r="F11" s="258"/>
      <c r="G11" s="259"/>
    </row>
    <row r="12" spans="1:7" ht="60" customHeight="1">
      <c r="A12" s="202" t="s">
        <v>135</v>
      </c>
      <c r="B12" s="261" t="s">
        <v>241</v>
      </c>
      <c r="C12" s="255">
        <v>1.33</v>
      </c>
      <c r="D12" s="255">
        <v>1.33</v>
      </c>
      <c r="E12" s="256">
        <v>1.33</v>
      </c>
      <c r="F12" s="255">
        <v>1.33</v>
      </c>
      <c r="G12" s="256">
        <v>1.33</v>
      </c>
    </row>
    <row r="13" spans="1:7" ht="45">
      <c r="A13" s="202" t="s">
        <v>235</v>
      </c>
      <c r="B13" s="263" t="s">
        <v>246</v>
      </c>
      <c r="C13" s="258">
        <v>18</v>
      </c>
      <c r="D13" s="258">
        <v>18</v>
      </c>
      <c r="E13" s="259">
        <v>18</v>
      </c>
      <c r="F13" s="258">
        <v>18</v>
      </c>
      <c r="G13" s="259">
        <v>18</v>
      </c>
    </row>
    <row r="14" spans="1:7" ht="45">
      <c r="A14" s="202" t="s">
        <v>256</v>
      </c>
      <c r="B14" s="263" t="s">
        <v>7</v>
      </c>
      <c r="C14" s="258">
        <v>95.35</v>
      </c>
      <c r="D14" s="258">
        <v>95</v>
      </c>
      <c r="E14" s="259">
        <v>100</v>
      </c>
      <c r="F14" s="258">
        <v>100</v>
      </c>
      <c r="G14" s="259">
        <v>100</v>
      </c>
    </row>
    <row r="15" spans="1:8" ht="52.5" customHeight="1">
      <c r="A15" s="262" t="s">
        <v>217</v>
      </c>
      <c r="B15" s="257"/>
      <c r="C15" s="258"/>
      <c r="D15" s="258"/>
      <c r="E15" s="259"/>
      <c r="F15" s="258"/>
      <c r="G15" s="259"/>
      <c r="H15" s="1"/>
    </row>
    <row r="16" spans="1:8" ht="18" customHeight="1">
      <c r="A16" s="202" t="s">
        <v>236</v>
      </c>
      <c r="B16" s="263" t="s">
        <v>244</v>
      </c>
      <c r="C16" s="258"/>
      <c r="D16" s="258"/>
      <c r="E16" s="259"/>
      <c r="F16" s="258"/>
      <c r="G16" s="259"/>
      <c r="H16" s="1"/>
    </row>
    <row r="17" spans="1:8" ht="20.25" customHeight="1">
      <c r="A17" s="202" t="s">
        <v>237</v>
      </c>
      <c r="B17" s="263" t="s">
        <v>244</v>
      </c>
      <c r="C17" s="258"/>
      <c r="D17" s="258"/>
      <c r="E17" s="259"/>
      <c r="F17" s="258"/>
      <c r="G17" s="259"/>
      <c r="H17" s="1"/>
    </row>
    <row r="18" spans="1:8" ht="18.75" customHeight="1">
      <c r="A18" s="202" t="s">
        <v>238</v>
      </c>
      <c r="B18" s="263" t="s">
        <v>244</v>
      </c>
      <c r="C18" s="258"/>
      <c r="D18" s="258"/>
      <c r="E18" s="259"/>
      <c r="F18" s="258"/>
      <c r="G18" s="259"/>
      <c r="H18" s="1"/>
    </row>
    <row r="19" spans="1:8" ht="30">
      <c r="A19" s="202" t="s">
        <v>239</v>
      </c>
      <c r="B19" s="263" t="s">
        <v>245</v>
      </c>
      <c r="C19" s="258"/>
      <c r="D19" s="258"/>
      <c r="E19" s="259"/>
      <c r="F19" s="258"/>
      <c r="G19" s="259"/>
      <c r="H19" s="1"/>
    </row>
    <row r="20" spans="1:8" ht="15">
      <c r="A20" s="262" t="s">
        <v>240</v>
      </c>
      <c r="B20" s="263"/>
      <c r="C20" s="258"/>
      <c r="D20" s="258"/>
      <c r="E20" s="259"/>
      <c r="F20" s="258"/>
      <c r="G20" s="259"/>
      <c r="H20" s="1"/>
    </row>
    <row r="21" spans="1:8" ht="15">
      <c r="A21" s="264" t="s">
        <v>131</v>
      </c>
      <c r="B21" s="263"/>
      <c r="C21" s="258"/>
      <c r="D21" s="258"/>
      <c r="E21" s="259"/>
      <c r="F21" s="258"/>
      <c r="G21" s="259"/>
      <c r="H21" s="1"/>
    </row>
    <row r="22" spans="1:8" ht="23.25" customHeight="1">
      <c r="A22" s="264" t="s">
        <v>131</v>
      </c>
      <c r="B22" s="263"/>
      <c r="C22" s="258"/>
      <c r="D22" s="258"/>
      <c r="E22" s="259"/>
      <c r="F22" s="258"/>
      <c r="G22" s="259"/>
      <c r="H22" s="1"/>
    </row>
    <row r="23" spans="1:8" ht="36.75" customHeight="1">
      <c r="A23" s="262" t="s">
        <v>128</v>
      </c>
      <c r="B23" s="263" t="s">
        <v>228</v>
      </c>
      <c r="C23" s="259">
        <v>35</v>
      </c>
      <c r="D23" s="259">
        <v>35</v>
      </c>
      <c r="E23" s="259">
        <v>35</v>
      </c>
      <c r="F23" s="258">
        <v>35</v>
      </c>
      <c r="G23" s="259">
        <v>35</v>
      </c>
      <c r="H23" s="1"/>
    </row>
    <row r="24" spans="1:8" ht="32.25" customHeight="1">
      <c r="A24" s="262" t="s">
        <v>127</v>
      </c>
      <c r="B24" s="263"/>
      <c r="C24" s="258"/>
      <c r="D24" s="258"/>
      <c r="E24" s="259"/>
      <c r="F24" s="258"/>
      <c r="G24" s="259"/>
      <c r="H24" s="1"/>
    </row>
    <row r="25" spans="1:8" ht="27" customHeight="1">
      <c r="A25" s="262" t="s">
        <v>257</v>
      </c>
      <c r="B25" s="263" t="s">
        <v>228</v>
      </c>
      <c r="C25" s="258">
        <v>63</v>
      </c>
      <c r="D25" s="258">
        <v>64</v>
      </c>
      <c r="E25" s="259">
        <v>64</v>
      </c>
      <c r="F25" s="258">
        <v>68</v>
      </c>
      <c r="G25" s="259">
        <v>68</v>
      </c>
      <c r="H25" s="1"/>
    </row>
    <row r="26" spans="1:8" ht="30.75" customHeight="1">
      <c r="A26" s="262" t="s">
        <v>258</v>
      </c>
      <c r="B26" s="263" t="s">
        <v>228</v>
      </c>
      <c r="C26" s="258"/>
      <c r="D26" s="258"/>
      <c r="E26" s="259"/>
      <c r="F26" s="258"/>
      <c r="G26" s="259"/>
      <c r="H26" s="1"/>
    </row>
    <row r="27" spans="1:8" ht="30.75" customHeight="1">
      <c r="A27" s="202" t="s">
        <v>308</v>
      </c>
      <c r="B27" s="263" t="s">
        <v>228</v>
      </c>
      <c r="C27" s="258"/>
      <c r="D27" s="258"/>
      <c r="E27" s="259"/>
      <c r="F27" s="258"/>
      <c r="G27" s="259"/>
      <c r="H27" s="1"/>
    </row>
    <row r="28" spans="1:8" ht="34.5" customHeight="1">
      <c r="A28" s="262" t="s">
        <v>259</v>
      </c>
      <c r="B28" s="263" t="s">
        <v>228</v>
      </c>
      <c r="C28" s="258"/>
      <c r="D28" s="258"/>
      <c r="E28" s="259"/>
      <c r="F28" s="258"/>
      <c r="G28" s="259"/>
      <c r="H28" s="1"/>
    </row>
    <row r="29" spans="1:8" ht="33" customHeight="1">
      <c r="A29" s="260" t="s">
        <v>224</v>
      </c>
      <c r="B29" s="263"/>
      <c r="C29" s="258"/>
      <c r="D29" s="258"/>
      <c r="E29" s="259"/>
      <c r="F29" s="258"/>
      <c r="G29" s="259"/>
      <c r="H29" s="1"/>
    </row>
    <row r="30" spans="1:8" ht="30.75" customHeight="1">
      <c r="A30" s="202" t="s">
        <v>260</v>
      </c>
      <c r="B30" s="263" t="s">
        <v>228</v>
      </c>
      <c r="C30" s="258"/>
      <c r="D30" s="258"/>
      <c r="E30" s="259"/>
      <c r="F30" s="258"/>
      <c r="G30" s="259"/>
      <c r="H30" s="1"/>
    </row>
    <row r="31" spans="1:8" ht="30.75" customHeight="1">
      <c r="A31" s="202" t="s">
        <v>261</v>
      </c>
      <c r="B31" s="263" t="s">
        <v>228</v>
      </c>
      <c r="C31" s="258"/>
      <c r="D31" s="258"/>
      <c r="E31" s="259"/>
      <c r="F31" s="258"/>
      <c r="G31" s="259"/>
      <c r="H31" s="1"/>
    </row>
    <row r="32" spans="1:8" ht="30.75" customHeight="1">
      <c r="A32" s="202" t="s">
        <v>199</v>
      </c>
      <c r="B32" s="265"/>
      <c r="C32" s="258"/>
      <c r="D32" s="258"/>
      <c r="E32" s="259"/>
      <c r="F32" s="258"/>
      <c r="G32" s="259"/>
      <c r="H32" s="1"/>
    </row>
    <row r="33" spans="1:8" ht="30.75" customHeight="1">
      <c r="A33" s="202" t="s">
        <v>262</v>
      </c>
      <c r="B33" s="263" t="s">
        <v>263</v>
      </c>
      <c r="C33" s="258"/>
      <c r="D33" s="258"/>
      <c r="E33" s="259"/>
      <c r="F33" s="258"/>
      <c r="G33" s="259"/>
      <c r="H33" s="1"/>
    </row>
    <row r="34" spans="1:8" ht="30.75" customHeight="1">
      <c r="A34" s="202" t="s">
        <v>295</v>
      </c>
      <c r="B34" s="263" t="s">
        <v>129</v>
      </c>
      <c r="C34" s="258"/>
      <c r="D34" s="258"/>
      <c r="E34" s="259"/>
      <c r="F34" s="258"/>
      <c r="G34" s="259"/>
      <c r="H34" s="1"/>
    </row>
    <row r="35" spans="1:8" ht="30" customHeight="1">
      <c r="A35" s="202" t="s">
        <v>296</v>
      </c>
      <c r="B35" s="263" t="s">
        <v>129</v>
      </c>
      <c r="C35" s="258"/>
      <c r="D35" s="258"/>
      <c r="E35" s="259"/>
      <c r="F35" s="258"/>
      <c r="G35" s="259"/>
      <c r="H35" s="1"/>
    </row>
    <row r="36" spans="1:8" ht="34.5" customHeight="1">
      <c r="A36" s="202" t="s">
        <v>264</v>
      </c>
      <c r="B36" s="263" t="s">
        <v>265</v>
      </c>
      <c r="C36" s="258"/>
      <c r="D36" s="258"/>
      <c r="E36" s="259"/>
      <c r="F36" s="258"/>
      <c r="G36" s="259"/>
      <c r="H36" s="1"/>
    </row>
    <row r="37" spans="1:8" ht="34.5" customHeight="1">
      <c r="A37" s="202" t="s">
        <v>298</v>
      </c>
      <c r="B37" s="263" t="s">
        <v>265</v>
      </c>
      <c r="C37" s="258"/>
      <c r="D37" s="258"/>
      <c r="E37" s="259"/>
      <c r="F37" s="258"/>
      <c r="G37" s="259"/>
      <c r="H37" s="1"/>
    </row>
    <row r="38" spans="1:8" ht="34.5" customHeight="1">
      <c r="A38" s="266" t="s">
        <v>297</v>
      </c>
      <c r="B38" s="263" t="s">
        <v>266</v>
      </c>
      <c r="C38" s="258"/>
      <c r="D38" s="258"/>
      <c r="E38" s="259"/>
      <c r="F38" s="258"/>
      <c r="G38" s="259"/>
      <c r="H38" s="1"/>
    </row>
    <row r="39" spans="1:8" ht="30">
      <c r="A39" s="202" t="s">
        <v>299</v>
      </c>
      <c r="B39" s="263" t="s">
        <v>268</v>
      </c>
      <c r="C39" s="258"/>
      <c r="D39" s="258"/>
      <c r="E39" s="259"/>
      <c r="F39" s="258"/>
      <c r="G39" s="259"/>
      <c r="H39" s="1"/>
    </row>
    <row r="40" spans="1:8" ht="30">
      <c r="A40" s="202" t="s">
        <v>300</v>
      </c>
      <c r="B40" s="263" t="s">
        <v>269</v>
      </c>
      <c r="C40" s="258"/>
      <c r="D40" s="258"/>
      <c r="E40" s="259"/>
      <c r="F40" s="258"/>
      <c r="G40" s="259"/>
      <c r="H40" s="1"/>
    </row>
    <row r="41" spans="1:8" ht="63" customHeight="1">
      <c r="A41" s="262" t="s">
        <v>270</v>
      </c>
      <c r="B41" s="263" t="s">
        <v>267</v>
      </c>
      <c r="C41" s="258">
        <v>50</v>
      </c>
      <c r="D41" s="258">
        <v>50</v>
      </c>
      <c r="E41" s="259">
        <v>50</v>
      </c>
      <c r="F41" s="258">
        <v>50</v>
      </c>
      <c r="G41" s="259">
        <v>50</v>
      </c>
      <c r="H41" s="1"/>
    </row>
    <row r="42" spans="1:8" ht="60.75" thickBot="1">
      <c r="A42" s="267" t="s">
        <v>213</v>
      </c>
      <c r="B42" s="268" t="s">
        <v>7</v>
      </c>
      <c r="C42" s="269">
        <v>100</v>
      </c>
      <c r="D42" s="269">
        <v>100</v>
      </c>
      <c r="E42" s="270">
        <v>100</v>
      </c>
      <c r="F42" s="269">
        <v>100</v>
      </c>
      <c r="G42" s="270">
        <v>100</v>
      </c>
      <c r="H42" s="1"/>
    </row>
    <row r="43" spans="1:8" ht="15">
      <c r="A43" s="3"/>
      <c r="B43" s="3"/>
      <c r="E43" s="1"/>
      <c r="F43" s="1"/>
      <c r="H43" s="1"/>
    </row>
    <row r="44" spans="1:8" ht="15">
      <c r="A44" s="3"/>
      <c r="B44" s="3"/>
      <c r="E44" s="1"/>
      <c r="F44" s="1"/>
      <c r="G44" s="1"/>
      <c r="H44" s="1"/>
    </row>
    <row r="45" spans="1:8" ht="15">
      <c r="A45" s="3"/>
      <c r="B45" s="3"/>
      <c r="E45" s="1"/>
      <c r="F45" s="1"/>
      <c r="G45" s="1"/>
      <c r="H45" s="1"/>
    </row>
    <row r="46" spans="1:8" ht="15">
      <c r="A46" s="3"/>
      <c r="B46" s="3"/>
      <c r="E46" s="1"/>
      <c r="F46" s="1"/>
      <c r="G46" s="1"/>
      <c r="H46" s="1"/>
    </row>
    <row r="47" spans="1:8" ht="15">
      <c r="A47" s="3"/>
      <c r="B47" s="3"/>
      <c r="E47" s="1"/>
      <c r="F47" s="1"/>
      <c r="G47" s="1"/>
      <c r="H47" s="1"/>
    </row>
    <row r="48" spans="1:8" ht="15">
      <c r="A48" s="3"/>
      <c r="B48" s="3"/>
      <c r="E48" s="1"/>
      <c r="F48" s="1"/>
      <c r="G48" s="1"/>
      <c r="H48" s="1"/>
    </row>
    <row r="49" spans="1:8" ht="15">
      <c r="A49" s="3"/>
      <c r="B49" s="3"/>
      <c r="E49" s="1"/>
      <c r="F49" s="1"/>
      <c r="G49" s="1"/>
      <c r="H49" s="1"/>
    </row>
    <row r="50" spans="1:8" ht="15">
      <c r="A50" s="3"/>
      <c r="B50" s="3"/>
      <c r="E50" s="1"/>
      <c r="F50" s="1"/>
      <c r="G50" s="1"/>
      <c r="H50" s="1"/>
    </row>
    <row r="51" spans="1:8" ht="15">
      <c r="A51" s="3"/>
      <c r="B51" s="3"/>
      <c r="E51" s="1"/>
      <c r="F51" s="1"/>
      <c r="G51" s="1"/>
      <c r="H51" s="1"/>
    </row>
    <row r="52" spans="1:8" ht="15">
      <c r="A52" s="3"/>
      <c r="B52" s="3"/>
      <c r="E52" s="1"/>
      <c r="F52" s="1"/>
      <c r="G52" s="1"/>
      <c r="H52" s="1"/>
    </row>
    <row r="53" spans="1:8" ht="15">
      <c r="A53" s="3"/>
      <c r="B53" s="3"/>
      <c r="E53" s="1"/>
      <c r="F53" s="1"/>
      <c r="G53" s="1"/>
      <c r="H53" s="1"/>
    </row>
    <row r="54" spans="1:8" ht="15">
      <c r="A54" s="3"/>
      <c r="B54" s="3"/>
      <c r="E54" s="1"/>
      <c r="F54" s="1"/>
      <c r="G54" s="1"/>
      <c r="H54" s="1"/>
    </row>
    <row r="55" spans="1:8" ht="15">
      <c r="A55" s="3"/>
      <c r="B55" s="3"/>
      <c r="E55" s="1"/>
      <c r="F55" s="1"/>
      <c r="G55" s="1"/>
      <c r="H55" s="1"/>
    </row>
    <row r="56" spans="1:8" ht="15">
      <c r="A56" s="3"/>
      <c r="B56" s="3"/>
      <c r="E56" s="1"/>
      <c r="F56" s="1"/>
      <c r="G56" s="1"/>
      <c r="H56" s="1"/>
    </row>
    <row r="57" spans="1:8" ht="15">
      <c r="A57" s="3"/>
      <c r="B57" s="3"/>
      <c r="E57" s="1"/>
      <c r="F57" s="1"/>
      <c r="G57" s="1"/>
      <c r="H57" s="1"/>
    </row>
    <row r="58" spans="1:8" ht="15">
      <c r="A58" s="3"/>
      <c r="B58" s="3"/>
      <c r="E58" s="1"/>
      <c r="F58" s="1"/>
      <c r="G58" s="1"/>
      <c r="H58" s="1"/>
    </row>
    <row r="59" spans="1:8" ht="15">
      <c r="A59" s="3"/>
      <c r="B59" s="3"/>
      <c r="E59" s="1"/>
      <c r="F59" s="1"/>
      <c r="G59" s="1"/>
      <c r="H59" s="1"/>
    </row>
    <row r="60" spans="1:8" ht="15">
      <c r="A60" s="3"/>
      <c r="B60" s="3"/>
      <c r="E60" s="1"/>
      <c r="F60" s="1"/>
      <c r="G60" s="1"/>
      <c r="H60" s="1"/>
    </row>
    <row r="61" spans="1:8" ht="15">
      <c r="A61" s="3"/>
      <c r="B61" s="3"/>
      <c r="E61" s="1"/>
      <c r="F61" s="1"/>
      <c r="G61" s="1"/>
      <c r="H61" s="1"/>
    </row>
    <row r="62" spans="1:8" ht="15">
      <c r="A62" s="3"/>
      <c r="B62" s="3"/>
      <c r="E62" s="1"/>
      <c r="F62" s="1"/>
      <c r="G62" s="1"/>
      <c r="H62" s="1"/>
    </row>
    <row r="63" spans="1:8" ht="15">
      <c r="A63" s="3"/>
      <c r="B63" s="3"/>
      <c r="E63" s="1"/>
      <c r="F63" s="1"/>
      <c r="G63" s="1"/>
      <c r="H63" s="1"/>
    </row>
    <row r="64" spans="1:8" ht="15">
      <c r="A64" s="3"/>
      <c r="B64" s="3"/>
      <c r="E64" s="1"/>
      <c r="F64" s="1"/>
      <c r="G64" s="1"/>
      <c r="H64" s="1"/>
    </row>
    <row r="65" spans="1:8" ht="12.75">
      <c r="A65" s="1"/>
      <c r="B65" s="1"/>
      <c r="E65" s="1"/>
      <c r="F65" s="1"/>
      <c r="G65" s="1"/>
      <c r="H65" s="1"/>
    </row>
    <row r="66" spans="1:8" ht="12.75">
      <c r="A66" s="1"/>
      <c r="B66" s="1"/>
      <c r="E66" s="1"/>
      <c r="F66" s="1"/>
      <c r="G66" s="1"/>
      <c r="H66" s="1"/>
    </row>
    <row r="67" spans="1:8" ht="12.75">
      <c r="A67" s="1"/>
      <c r="B67" s="1"/>
      <c r="E67" s="1"/>
      <c r="F67" s="1"/>
      <c r="G67" s="1"/>
      <c r="H67" s="1"/>
    </row>
    <row r="68" spans="1:8" ht="12.75">
      <c r="A68" s="1"/>
      <c r="B68" s="1"/>
      <c r="E68" s="1"/>
      <c r="F68" s="1"/>
      <c r="G68" s="1"/>
      <c r="H68" s="1"/>
    </row>
    <row r="69" spans="1:8" ht="12.75">
      <c r="A69" s="1"/>
      <c r="B69" s="1"/>
      <c r="E69" s="1"/>
      <c r="F69" s="1"/>
      <c r="G69" s="1"/>
      <c r="H69" s="1"/>
    </row>
  </sheetData>
  <sheetProtection/>
  <mergeCells count="1">
    <mergeCell ref="E2:G2"/>
  </mergeCells>
  <printOptions/>
  <pageMargins left="0.3937007874015748" right="0.3937007874015748" top="0.5905511811023623" bottom="0.7874015748031497" header="0.5118110236220472" footer="0.5118110236220472"/>
  <pageSetup fitToHeight="0" fitToWidth="1"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75" zoomScaleNormal="75" zoomScalePageLayoutView="0" workbookViewId="0" topLeftCell="A1">
      <selection activeCell="A27" sqref="A27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20.75390625" style="28" customWidth="1"/>
    <col min="4" max="5" width="10.875" style="0" customWidth="1"/>
    <col min="6" max="6" width="9.875" style="0" customWidth="1"/>
    <col min="7" max="7" width="11.125" style="0" customWidth="1"/>
    <col min="8" max="8" width="10.375" style="0" customWidth="1"/>
  </cols>
  <sheetData>
    <row r="1" ht="15.75" thickBot="1">
      <c r="H1" s="2"/>
    </row>
    <row r="2" spans="1:18" ht="16.5" thickBot="1">
      <c r="A2" s="102" t="s">
        <v>0</v>
      </c>
      <c r="B2" s="102" t="s">
        <v>1</v>
      </c>
      <c r="C2" s="103" t="s">
        <v>8</v>
      </c>
      <c r="D2" s="151" t="s">
        <v>292</v>
      </c>
      <c r="E2" s="151" t="s">
        <v>293</v>
      </c>
      <c r="F2" s="249" t="s">
        <v>2</v>
      </c>
      <c r="G2" s="250"/>
      <c r="H2" s="251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5"/>
      <c r="B3" s="105"/>
      <c r="C3" s="106" t="s">
        <v>9</v>
      </c>
      <c r="D3" s="152" t="s">
        <v>231</v>
      </c>
      <c r="E3" s="106" t="s">
        <v>284</v>
      </c>
      <c r="F3" s="153" t="s">
        <v>309</v>
      </c>
      <c r="G3" s="106" t="s">
        <v>322</v>
      </c>
      <c r="H3" s="106" t="s">
        <v>331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3"/>
      <c r="C4" s="207"/>
      <c r="D4" s="25"/>
      <c r="E4" s="211"/>
      <c r="F4" s="25"/>
      <c r="G4" s="91"/>
      <c r="H4" s="25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" customHeight="1">
      <c r="A5" s="107" t="s">
        <v>195</v>
      </c>
      <c r="B5" s="3"/>
      <c r="C5" s="208"/>
      <c r="D5" s="40"/>
      <c r="E5" s="3"/>
      <c r="F5" s="40"/>
      <c r="G5" s="3"/>
      <c r="H5" s="40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 hidden="1">
      <c r="A6" s="107"/>
      <c r="B6" s="3"/>
      <c r="C6" s="208"/>
      <c r="D6" s="40"/>
      <c r="E6" s="3"/>
      <c r="F6" s="40"/>
      <c r="G6" s="3"/>
      <c r="H6" s="40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32.25" customHeight="1">
      <c r="A7" s="167" t="s">
        <v>218</v>
      </c>
      <c r="B7" s="204"/>
      <c r="C7" s="209" t="s">
        <v>219</v>
      </c>
      <c r="D7" s="52"/>
      <c r="E7" s="23"/>
      <c r="F7" s="52"/>
      <c r="G7" s="23"/>
      <c r="H7" s="52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30">
      <c r="A8" s="156" t="s">
        <v>214</v>
      </c>
      <c r="B8" s="177"/>
      <c r="C8" s="210" t="s">
        <v>45</v>
      </c>
      <c r="D8" s="21">
        <v>7</v>
      </c>
      <c r="E8" s="240">
        <v>7.5</v>
      </c>
      <c r="F8" s="14">
        <v>8</v>
      </c>
      <c r="G8" s="51">
        <v>8</v>
      </c>
      <c r="H8" s="51">
        <v>8.5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30">
      <c r="A9" s="164" t="s">
        <v>215</v>
      </c>
      <c r="B9" s="177"/>
      <c r="C9" s="210"/>
      <c r="D9" s="21"/>
      <c r="E9" s="240"/>
      <c r="F9" s="14"/>
      <c r="G9" s="51"/>
      <c r="H9" s="51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15">
      <c r="A10" s="220" t="s">
        <v>321</v>
      </c>
      <c r="B10" s="177"/>
      <c r="C10" s="210"/>
      <c r="D10" s="21">
        <v>7</v>
      </c>
      <c r="E10" s="240">
        <v>7.5</v>
      </c>
      <c r="F10" s="14">
        <v>8</v>
      </c>
      <c r="G10" s="51">
        <v>8</v>
      </c>
      <c r="H10" s="51">
        <v>8.5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15">
      <c r="A11" s="156" t="s">
        <v>131</v>
      </c>
      <c r="B11" s="177"/>
      <c r="C11" s="210"/>
      <c r="D11" s="21"/>
      <c r="E11" s="14"/>
      <c r="F11" s="51"/>
      <c r="G11" s="14"/>
      <c r="H11" s="51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30">
      <c r="A12" s="156" t="s">
        <v>279</v>
      </c>
      <c r="B12" s="175"/>
      <c r="C12" s="155" t="s">
        <v>198</v>
      </c>
      <c r="D12" s="21"/>
      <c r="E12" s="23"/>
      <c r="F12" s="52"/>
      <c r="G12" s="23"/>
      <c r="H12" s="52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30">
      <c r="A13" s="164" t="s">
        <v>215</v>
      </c>
      <c r="B13" s="175"/>
      <c r="C13" s="155"/>
      <c r="D13" s="52"/>
      <c r="E13" s="23"/>
      <c r="F13" s="52"/>
      <c r="G13" s="23"/>
      <c r="H13" s="52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15">
      <c r="A14" s="156" t="s">
        <v>131</v>
      </c>
      <c r="B14" s="175"/>
      <c r="C14" s="155"/>
      <c r="D14" s="52"/>
      <c r="E14" s="23"/>
      <c r="F14" s="52"/>
      <c r="G14" s="23"/>
      <c r="H14" s="52"/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15">
      <c r="A15" s="156" t="s">
        <v>131</v>
      </c>
      <c r="B15" s="175"/>
      <c r="C15" s="155"/>
      <c r="D15" s="52"/>
      <c r="E15" s="23"/>
      <c r="F15" s="52"/>
      <c r="G15" s="23"/>
      <c r="H15" s="52"/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8" ht="33.75" customHeight="1">
      <c r="A16" s="205" t="s">
        <v>220</v>
      </c>
      <c r="B16" s="188"/>
      <c r="C16" s="155" t="s">
        <v>196</v>
      </c>
      <c r="D16" s="75"/>
      <c r="E16" s="24"/>
      <c r="F16" s="75"/>
      <c r="G16" s="24"/>
      <c r="H16" s="75"/>
    </row>
    <row r="17" spans="1:8" ht="30.75" customHeight="1">
      <c r="A17" s="164" t="s">
        <v>215</v>
      </c>
      <c r="B17" s="188"/>
      <c r="C17" s="210"/>
      <c r="D17" s="75"/>
      <c r="E17" s="24"/>
      <c r="F17" s="75"/>
      <c r="G17" s="24"/>
      <c r="H17" s="75"/>
    </row>
    <row r="18" spans="1:8" ht="15" customHeight="1">
      <c r="A18" s="156" t="s">
        <v>131</v>
      </c>
      <c r="B18" s="188"/>
      <c r="C18" s="210"/>
      <c r="D18" s="75"/>
      <c r="E18" s="24"/>
      <c r="F18" s="75"/>
      <c r="G18" s="24"/>
      <c r="H18" s="75"/>
    </row>
    <row r="19" spans="1:8" ht="15" customHeight="1">
      <c r="A19" s="156" t="s">
        <v>131</v>
      </c>
      <c r="B19" s="188"/>
      <c r="C19" s="210"/>
      <c r="D19" s="75"/>
      <c r="E19" s="24"/>
      <c r="F19" s="75"/>
      <c r="G19" s="24"/>
      <c r="H19" s="75"/>
    </row>
    <row r="20" spans="1:8" ht="33.75" customHeight="1">
      <c r="A20" s="156" t="s">
        <v>221</v>
      </c>
      <c r="B20" s="188"/>
      <c r="C20" s="210" t="s">
        <v>197</v>
      </c>
      <c r="D20" s="75"/>
      <c r="E20" s="24"/>
      <c r="F20" s="75"/>
      <c r="G20" s="24"/>
      <c r="H20" s="75"/>
    </row>
    <row r="21" spans="1:8" ht="33.75" customHeight="1">
      <c r="A21" s="164" t="s">
        <v>215</v>
      </c>
      <c r="B21" s="188"/>
      <c r="C21" s="210"/>
      <c r="D21" s="75"/>
      <c r="E21" s="24"/>
      <c r="F21" s="75"/>
      <c r="G21" s="24"/>
      <c r="H21" s="75"/>
    </row>
    <row r="22" spans="1:8" ht="14.25" customHeight="1">
      <c r="A22" s="167" t="s">
        <v>131</v>
      </c>
      <c r="B22" s="188"/>
      <c r="C22" s="210"/>
      <c r="D22" s="79"/>
      <c r="E22" s="24"/>
      <c r="F22" s="75"/>
      <c r="G22" s="24"/>
      <c r="H22" s="75"/>
    </row>
    <row r="23" spans="1:8" ht="15.75" customHeight="1">
      <c r="A23" s="167" t="s">
        <v>131</v>
      </c>
      <c r="B23" s="188"/>
      <c r="C23" s="155"/>
      <c r="D23" s="75"/>
      <c r="E23" s="24"/>
      <c r="F23" s="75"/>
      <c r="G23" s="24"/>
      <c r="H23" s="75"/>
    </row>
    <row r="24" spans="1:8" ht="60">
      <c r="A24" s="205" t="s">
        <v>282</v>
      </c>
      <c r="B24" s="139"/>
      <c r="C24" s="210" t="s">
        <v>283</v>
      </c>
      <c r="D24" s="75"/>
      <c r="E24" s="13"/>
      <c r="F24" s="74"/>
      <c r="G24" s="13"/>
      <c r="H24" s="74"/>
    </row>
    <row r="25" spans="1:8" ht="45.75" thickBot="1">
      <c r="A25" s="206" t="s">
        <v>281</v>
      </c>
      <c r="B25" s="203"/>
      <c r="C25" s="210" t="s">
        <v>283</v>
      </c>
      <c r="D25" s="80"/>
      <c r="E25" s="65"/>
      <c r="F25" s="80"/>
      <c r="G25" s="65"/>
      <c r="H25" s="80"/>
    </row>
    <row r="27" ht="39" customHeight="1"/>
    <row r="29" ht="18">
      <c r="A29" s="230"/>
    </row>
  </sheetData>
  <sheetProtection/>
  <mergeCells count="1">
    <mergeCell ref="F2:H2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zoomScale="75" zoomScaleNormal="75" zoomScalePageLayoutView="0" workbookViewId="0" topLeftCell="A1">
      <selection activeCell="E16" sqref="E16"/>
    </sheetView>
  </sheetViews>
  <sheetFormatPr defaultColWidth="9.00390625" defaultRowHeight="12.75"/>
  <cols>
    <col min="1" max="1" width="45.375" style="0" customWidth="1"/>
    <col min="2" max="2" width="16.125" style="28" customWidth="1"/>
    <col min="3" max="3" width="10.625" style="0" customWidth="1"/>
    <col min="4" max="4" width="10.375" style="0" customWidth="1"/>
    <col min="5" max="6" width="11.00390625" style="0" customWidth="1"/>
    <col min="7" max="7" width="11.25390625" style="0" customWidth="1"/>
  </cols>
  <sheetData>
    <row r="1" spans="5:7" ht="15.75" thickBot="1">
      <c r="E1" s="2"/>
      <c r="G1" s="2"/>
    </row>
    <row r="2" spans="1:7" ht="16.5" thickBot="1">
      <c r="A2" s="102" t="s">
        <v>0</v>
      </c>
      <c r="B2" s="111" t="s">
        <v>8</v>
      </c>
      <c r="C2" s="151" t="s">
        <v>292</v>
      </c>
      <c r="D2" s="151" t="s">
        <v>293</v>
      </c>
      <c r="E2" s="249" t="s">
        <v>2</v>
      </c>
      <c r="F2" s="250"/>
      <c r="G2" s="251"/>
    </row>
    <row r="3" spans="1:7" ht="16.5" thickBot="1">
      <c r="A3" s="105"/>
      <c r="B3" s="112" t="s">
        <v>9</v>
      </c>
      <c r="C3" s="152" t="s">
        <v>231</v>
      </c>
      <c r="D3" s="106" t="s">
        <v>284</v>
      </c>
      <c r="E3" s="153" t="s">
        <v>309</v>
      </c>
      <c r="F3" s="106" t="s">
        <v>322</v>
      </c>
      <c r="G3" s="106" t="s">
        <v>331</v>
      </c>
    </row>
    <row r="4" spans="1:7" ht="15">
      <c r="A4" s="119"/>
      <c r="B4" s="6"/>
      <c r="C4" s="25"/>
      <c r="D4" s="6"/>
      <c r="E4" s="42"/>
      <c r="F4" s="6"/>
      <c r="G4" s="42"/>
    </row>
    <row r="5" spans="1:7" ht="31.5">
      <c r="A5" s="120" t="s">
        <v>202</v>
      </c>
      <c r="B5" s="6"/>
      <c r="C5" s="40"/>
      <c r="D5" s="3"/>
      <c r="E5" s="40"/>
      <c r="F5" s="3"/>
      <c r="G5" s="40"/>
    </row>
    <row r="6" spans="1:7" ht="18">
      <c r="A6" s="121"/>
      <c r="B6" s="35"/>
      <c r="C6" s="51"/>
      <c r="D6" s="14"/>
      <c r="E6" s="51"/>
      <c r="F6" s="14"/>
      <c r="G6" s="51"/>
    </row>
    <row r="7" spans="1:7" ht="30">
      <c r="A7" s="147" t="s">
        <v>250</v>
      </c>
      <c r="B7" s="162" t="s">
        <v>228</v>
      </c>
      <c r="C7" s="51">
        <f aca="true" t="shared" si="0" ref="C7:G8">C12</f>
        <v>1101</v>
      </c>
      <c r="D7" s="51">
        <f t="shared" si="0"/>
        <v>1102</v>
      </c>
      <c r="E7" s="51">
        <f t="shared" si="0"/>
        <v>1110</v>
      </c>
      <c r="F7" s="51">
        <f t="shared" si="0"/>
        <v>1118</v>
      </c>
      <c r="G7" s="51">
        <f t="shared" si="0"/>
        <v>1126</v>
      </c>
    </row>
    <row r="8" spans="1:7" ht="34.5" customHeight="1">
      <c r="A8" s="143"/>
      <c r="B8" s="163" t="s">
        <v>249</v>
      </c>
      <c r="C8" s="233"/>
      <c r="D8" s="233">
        <f t="shared" si="0"/>
        <v>100.09082652134423</v>
      </c>
      <c r="E8" s="233">
        <f t="shared" si="0"/>
        <v>100.72595281306715</v>
      </c>
      <c r="F8" s="233">
        <f t="shared" si="0"/>
        <v>100.72072072072072</v>
      </c>
      <c r="G8" s="233">
        <f t="shared" si="0"/>
        <v>100.71556350626119</v>
      </c>
    </row>
    <row r="9" spans="1:7" ht="15">
      <c r="A9" s="164" t="s">
        <v>251</v>
      </c>
      <c r="B9" s="165"/>
      <c r="C9" s="52"/>
      <c r="D9" s="21"/>
      <c r="E9" s="52"/>
      <c r="F9" s="37"/>
      <c r="G9" s="52"/>
    </row>
    <row r="10" spans="1:7" ht="21" customHeight="1">
      <c r="A10" s="166" t="s">
        <v>203</v>
      </c>
      <c r="B10" s="162" t="s">
        <v>228</v>
      </c>
      <c r="C10" s="52"/>
      <c r="D10" s="21"/>
      <c r="E10" s="52"/>
      <c r="F10" s="37"/>
      <c r="G10" s="52"/>
    </row>
    <row r="11" spans="1:7" ht="33.75" customHeight="1">
      <c r="A11" s="143"/>
      <c r="B11" s="163" t="s">
        <v>249</v>
      </c>
      <c r="C11" s="52"/>
      <c r="D11" s="21"/>
      <c r="E11" s="52"/>
      <c r="F11" s="37"/>
      <c r="G11" s="52"/>
    </row>
    <row r="12" spans="1:7" ht="20.25" customHeight="1">
      <c r="A12" s="166" t="s">
        <v>204</v>
      </c>
      <c r="B12" s="162" t="s">
        <v>228</v>
      </c>
      <c r="C12" s="51">
        <v>1101</v>
      </c>
      <c r="D12" s="51">
        <f>C12+D14-D15+D16</f>
        <v>1102</v>
      </c>
      <c r="E12" s="51">
        <f>D12+E14-E15+E16</f>
        <v>1110</v>
      </c>
      <c r="F12" s="51">
        <f>E12+F14-F15+F16</f>
        <v>1118</v>
      </c>
      <c r="G12" s="51">
        <f>F12+G14-G15+G16</f>
        <v>1126</v>
      </c>
    </row>
    <row r="13" spans="1:7" ht="36.75" customHeight="1">
      <c r="A13" s="143"/>
      <c r="B13" s="163" t="s">
        <v>249</v>
      </c>
      <c r="C13" s="232"/>
      <c r="D13" s="232">
        <f>D12/C12*100</f>
        <v>100.09082652134423</v>
      </c>
      <c r="E13" s="232">
        <f>E12/D12*100</f>
        <v>100.72595281306715</v>
      </c>
      <c r="F13" s="232">
        <f>F12/E12*100</f>
        <v>100.72072072072072</v>
      </c>
      <c r="G13" s="232">
        <f>G12/F12*100</f>
        <v>100.71556350626119</v>
      </c>
    </row>
    <row r="14" spans="1:7" ht="15">
      <c r="A14" s="166" t="s">
        <v>286</v>
      </c>
      <c r="B14" s="162" t="s">
        <v>228</v>
      </c>
      <c r="C14" s="52">
        <v>11</v>
      </c>
      <c r="D14" s="21">
        <v>8</v>
      </c>
      <c r="E14" s="21">
        <v>8</v>
      </c>
      <c r="F14" s="21">
        <v>8</v>
      </c>
      <c r="G14" s="21">
        <v>8</v>
      </c>
    </row>
    <row r="15" spans="1:7" ht="15">
      <c r="A15" s="166" t="s">
        <v>288</v>
      </c>
      <c r="B15" s="162" t="s">
        <v>228</v>
      </c>
      <c r="C15" s="52">
        <v>17</v>
      </c>
      <c r="D15" s="21">
        <v>15</v>
      </c>
      <c r="E15" s="52">
        <v>10</v>
      </c>
      <c r="F15" s="52">
        <v>10</v>
      </c>
      <c r="G15" s="52">
        <v>10</v>
      </c>
    </row>
    <row r="16" spans="1:7" ht="15">
      <c r="A16" s="166" t="s">
        <v>225</v>
      </c>
      <c r="B16" s="162" t="s">
        <v>287</v>
      </c>
      <c r="C16" s="52">
        <v>4</v>
      </c>
      <c r="D16" s="21">
        <v>8</v>
      </c>
      <c r="E16" s="52">
        <v>10</v>
      </c>
      <c r="F16" s="52">
        <v>10</v>
      </c>
      <c r="G16" s="52">
        <v>10</v>
      </c>
    </row>
    <row r="17" spans="1:7" ht="44.25" customHeight="1">
      <c r="A17" s="166" t="s">
        <v>205</v>
      </c>
      <c r="B17" s="162" t="s">
        <v>285</v>
      </c>
      <c r="C17" s="52">
        <f aca="true" t="shared" si="1" ref="C17:G18">C14/1000</f>
        <v>0.011</v>
      </c>
      <c r="D17" s="52">
        <f t="shared" si="1"/>
        <v>0.008</v>
      </c>
      <c r="E17" s="52">
        <f t="shared" si="1"/>
        <v>0.008</v>
      </c>
      <c r="F17" s="52">
        <f t="shared" si="1"/>
        <v>0.008</v>
      </c>
      <c r="G17" s="52">
        <f t="shared" si="1"/>
        <v>0.008</v>
      </c>
    </row>
    <row r="18" spans="1:7" ht="45">
      <c r="A18" s="166" t="s">
        <v>206</v>
      </c>
      <c r="B18" s="162" t="s">
        <v>285</v>
      </c>
      <c r="C18" s="231">
        <f t="shared" si="1"/>
        <v>0.017</v>
      </c>
      <c r="D18" s="231">
        <f t="shared" si="1"/>
        <v>0.015</v>
      </c>
      <c r="E18" s="231">
        <f t="shared" si="1"/>
        <v>0.01</v>
      </c>
      <c r="F18" s="231">
        <f t="shared" si="1"/>
        <v>0.01</v>
      </c>
      <c r="G18" s="231">
        <f t="shared" si="1"/>
        <v>0.01</v>
      </c>
    </row>
    <row r="19" spans="1:7" ht="45">
      <c r="A19" s="167" t="s">
        <v>223</v>
      </c>
      <c r="B19" s="162" t="s">
        <v>285</v>
      </c>
      <c r="C19" s="52">
        <f>(C14-C15)/1000</f>
        <v>-0.006</v>
      </c>
      <c r="D19" s="52">
        <f>(D14-D15)/1000</f>
        <v>-0.007</v>
      </c>
      <c r="E19" s="52">
        <f>(E14-E15)/1000</f>
        <v>-0.002</v>
      </c>
      <c r="F19" s="52">
        <f>(F14-F15)/1000</f>
        <v>-0.002</v>
      </c>
      <c r="G19" s="52">
        <f>(G14-G15)/1000</f>
        <v>-0.002</v>
      </c>
    </row>
    <row r="20" spans="1:7" ht="45" customHeight="1" thickBot="1">
      <c r="A20" s="168" t="s">
        <v>248</v>
      </c>
      <c r="B20" s="169" t="s">
        <v>285</v>
      </c>
      <c r="C20" s="53">
        <f>C16/1000</f>
        <v>0.004</v>
      </c>
      <c r="D20" s="53">
        <f>D16/1000</f>
        <v>0.008</v>
      </c>
      <c r="E20" s="53">
        <f>E16/1000</f>
        <v>0.01</v>
      </c>
      <c r="F20" s="53">
        <f>F16/1000</f>
        <v>0.01</v>
      </c>
      <c r="G20" s="53">
        <f>G16/1000</f>
        <v>0.01</v>
      </c>
    </row>
    <row r="21" spans="1:2" ht="15">
      <c r="A21" s="1"/>
      <c r="B21" s="6"/>
    </row>
    <row r="22" spans="1:2" ht="15">
      <c r="A22" s="3"/>
      <c r="B22" s="6"/>
    </row>
    <row r="23" spans="1:2" ht="15">
      <c r="A23" s="3"/>
      <c r="B23" s="6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7" spans="1:2" ht="12.75">
      <c r="A27" s="1"/>
      <c r="B27" s="12"/>
    </row>
    <row r="28" spans="1:2" ht="12.75">
      <c r="A28" s="1"/>
      <c r="B28" s="12"/>
    </row>
    <row r="29" spans="1:2" ht="12.75">
      <c r="A29" s="1"/>
      <c r="B29" s="12"/>
    </row>
    <row r="30" spans="1:2" ht="12.75">
      <c r="A30" s="1"/>
      <c r="B30" s="12"/>
    </row>
    <row r="31" spans="1:2" ht="12.75">
      <c r="A31" s="1"/>
      <c r="B31" s="12"/>
    </row>
    <row r="32" spans="1:2" ht="12.75">
      <c r="A32" s="1"/>
      <c r="B32" s="12"/>
    </row>
    <row r="33" spans="1:2" ht="12.75">
      <c r="A33" s="1"/>
      <c r="B33" s="12"/>
    </row>
    <row r="34" spans="1:2" ht="12.75">
      <c r="A34" s="1"/>
      <c r="B34" s="12"/>
    </row>
    <row r="35" spans="1:2" ht="12.75">
      <c r="A35" s="1"/>
      <c r="B35" s="12"/>
    </row>
    <row r="36" spans="1:2" ht="12.75">
      <c r="A36" s="1"/>
      <c r="B36" s="12"/>
    </row>
    <row r="37" spans="1:2" ht="12.75">
      <c r="A37" s="1"/>
      <c r="B37" s="12"/>
    </row>
    <row r="38" spans="1:2" ht="12.75">
      <c r="A38" s="1"/>
      <c r="B38" s="12"/>
    </row>
    <row r="39" spans="1:2" ht="12.75">
      <c r="A39" s="1"/>
      <c r="B39" s="12"/>
    </row>
    <row r="40" spans="1:2" ht="12.75">
      <c r="A40" s="1"/>
      <c r="B40" s="12"/>
    </row>
    <row r="41" spans="1:2" ht="12.75">
      <c r="A41" s="1"/>
      <c r="B41" s="12"/>
    </row>
    <row r="42" spans="1:2" ht="12.75">
      <c r="A42" s="1"/>
      <c r="B42" s="12"/>
    </row>
    <row r="43" spans="1:2" ht="12.75">
      <c r="A43" s="1"/>
      <c r="B43" s="12"/>
    </row>
    <row r="44" spans="1:2" ht="12.75">
      <c r="A44" s="1"/>
      <c r="B44" s="12"/>
    </row>
    <row r="45" spans="1:2" ht="12.75">
      <c r="A45" s="1"/>
      <c r="B45" s="12"/>
    </row>
    <row r="46" spans="1:2" ht="12.75">
      <c r="A46" s="1"/>
      <c r="B46" s="12"/>
    </row>
    <row r="47" spans="1:2" ht="12.75">
      <c r="A47" s="1"/>
      <c r="B47" s="12"/>
    </row>
    <row r="48" spans="1:2" ht="12.75">
      <c r="A48" s="1"/>
      <c r="B48" s="12"/>
    </row>
    <row r="49" spans="1:2" ht="12.75">
      <c r="A49" s="1"/>
      <c r="B49" s="12"/>
    </row>
    <row r="50" spans="1:2" ht="12.75">
      <c r="A50" s="1"/>
      <c r="B50" s="12"/>
    </row>
    <row r="51" spans="1:2" ht="12.75">
      <c r="A51" s="1"/>
      <c r="B51" s="12"/>
    </row>
    <row r="52" spans="1:2" ht="12.75">
      <c r="A52" s="1"/>
      <c r="B52" s="12"/>
    </row>
    <row r="53" spans="1:2" ht="12.75">
      <c r="A53" s="1"/>
      <c r="B53" s="12"/>
    </row>
    <row r="54" spans="1:2" ht="12.75">
      <c r="A54" s="1"/>
      <c r="B54" s="12"/>
    </row>
    <row r="55" spans="1:2" ht="12.75">
      <c r="A55" s="1"/>
      <c r="B55" s="12"/>
    </row>
    <row r="56" spans="1:2" ht="12.75">
      <c r="A56" s="1"/>
      <c r="B56" s="12"/>
    </row>
    <row r="57" spans="1:2" ht="12.75">
      <c r="A57" s="1"/>
      <c r="B57" s="12"/>
    </row>
    <row r="58" spans="1:2" ht="12.75">
      <c r="A58" s="1"/>
      <c r="B58" s="12"/>
    </row>
    <row r="59" spans="1:2" ht="12.75">
      <c r="A59" s="1"/>
      <c r="B59" s="12"/>
    </row>
    <row r="60" spans="1:2" ht="12.75">
      <c r="A60" s="1"/>
      <c r="B60" s="12"/>
    </row>
    <row r="61" spans="1:2" ht="12.75">
      <c r="A61" s="1"/>
      <c r="B61" s="12"/>
    </row>
    <row r="62" spans="1:2" ht="12.75">
      <c r="A62" s="1"/>
      <c r="B62" s="12"/>
    </row>
    <row r="63" spans="1:2" ht="12.75">
      <c r="A63" s="1"/>
      <c r="B63" s="12"/>
    </row>
    <row r="64" spans="1:2" ht="12.75">
      <c r="A64" s="1"/>
      <c r="B64" s="12"/>
    </row>
    <row r="65" spans="1:2" ht="12.75">
      <c r="A65" s="1"/>
      <c r="B65" s="12"/>
    </row>
    <row r="66" spans="1:2" ht="12.75">
      <c r="A66" s="1"/>
      <c r="B66" s="12"/>
    </row>
    <row r="67" spans="1:2" ht="12.75">
      <c r="A67" s="1"/>
      <c r="B67" s="12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</sheetData>
  <sheetProtection/>
  <mergeCells count="1">
    <mergeCell ref="E2:G2"/>
  </mergeCells>
  <printOptions/>
  <pageMargins left="0.2755905511811024" right="0.2755905511811024" top="0.5118110236220472" bottom="0.3937007874015748" header="0.4724409448818898" footer="0.5118110236220472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D11" sqref="D11"/>
    </sheetView>
  </sheetViews>
  <sheetFormatPr defaultColWidth="9.00390625" defaultRowHeight="12.75"/>
  <cols>
    <col min="1" max="1" width="41.75390625" style="0" customWidth="1"/>
    <col min="2" max="2" width="0.12890625" style="0" hidden="1" customWidth="1"/>
    <col min="3" max="3" width="16.375" style="139" customWidth="1"/>
    <col min="4" max="4" width="10.875" style="0" customWidth="1"/>
    <col min="5" max="5" width="11.625" style="0" customWidth="1"/>
    <col min="6" max="6" width="11.375" style="0" customWidth="1"/>
    <col min="7" max="7" width="11.00390625" style="0" customWidth="1"/>
    <col min="8" max="8" width="11.25390625" style="0" customWidth="1"/>
  </cols>
  <sheetData>
    <row r="1" spans="6:8" ht="15.75" thickBot="1">
      <c r="F1" s="2"/>
      <c r="H1" s="2"/>
    </row>
    <row r="2" spans="1:18" ht="16.5" thickBot="1">
      <c r="A2" s="102" t="s">
        <v>0</v>
      </c>
      <c r="B2" s="102" t="s">
        <v>1</v>
      </c>
      <c r="C2" s="149" t="s">
        <v>8</v>
      </c>
      <c r="D2" s="151" t="s">
        <v>292</v>
      </c>
      <c r="E2" s="151" t="s">
        <v>293</v>
      </c>
      <c r="F2" s="249" t="s">
        <v>2</v>
      </c>
      <c r="G2" s="250"/>
      <c r="H2" s="251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5"/>
      <c r="B3" s="105"/>
      <c r="C3" s="150" t="s">
        <v>9</v>
      </c>
      <c r="D3" s="152" t="s">
        <v>231</v>
      </c>
      <c r="E3" s="106" t="s">
        <v>284</v>
      </c>
      <c r="F3" s="153" t="s">
        <v>309</v>
      </c>
      <c r="G3" s="106" t="s">
        <v>322</v>
      </c>
      <c r="H3" s="106" t="s">
        <v>331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170"/>
      <c r="B4" s="171"/>
      <c r="C4" s="141"/>
      <c r="D4" s="41"/>
      <c r="E4" s="42"/>
      <c r="F4" s="39"/>
      <c r="G4" s="42"/>
      <c r="H4" s="45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31.5">
      <c r="A5" s="172" t="s">
        <v>10</v>
      </c>
      <c r="B5" s="171"/>
      <c r="C5" s="142"/>
      <c r="D5" s="15"/>
      <c r="E5" s="40"/>
      <c r="F5" s="16"/>
      <c r="G5" s="40"/>
      <c r="H5" s="46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5">
      <c r="A6" s="170"/>
      <c r="B6" s="171"/>
      <c r="C6" s="142"/>
      <c r="D6" s="15"/>
      <c r="E6" s="40"/>
      <c r="F6" s="16"/>
      <c r="G6" s="40"/>
      <c r="H6" s="46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15">
      <c r="A7" s="173" t="s">
        <v>11</v>
      </c>
      <c r="B7" s="171"/>
      <c r="C7" s="142"/>
      <c r="D7" s="15"/>
      <c r="E7" s="40"/>
      <c r="F7" s="16"/>
      <c r="G7" s="40"/>
      <c r="H7" s="46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">
      <c r="A8" s="170"/>
      <c r="B8" s="171"/>
      <c r="C8" s="142"/>
      <c r="D8" s="15"/>
      <c r="E8" s="40"/>
      <c r="F8" s="16"/>
      <c r="G8" s="40"/>
      <c r="H8" s="46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75.75">
      <c r="A9" s="174" t="s">
        <v>12</v>
      </c>
      <c r="B9" s="175"/>
      <c r="C9" s="143" t="s">
        <v>207</v>
      </c>
      <c r="D9" s="37">
        <v>4697</v>
      </c>
      <c r="E9" s="52">
        <v>5747</v>
      </c>
      <c r="F9" s="54">
        <v>6747</v>
      </c>
      <c r="G9" s="52">
        <v>7027</v>
      </c>
      <c r="H9" s="48">
        <v>7317</v>
      </c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60">
      <c r="A10" s="176"/>
      <c r="B10" s="177"/>
      <c r="C10" s="144" t="s">
        <v>31</v>
      </c>
      <c r="D10" s="50">
        <v>67</v>
      </c>
      <c r="E10" s="51">
        <v>122</v>
      </c>
      <c r="F10" s="17">
        <v>117</v>
      </c>
      <c r="G10" s="51">
        <v>104</v>
      </c>
      <c r="H10" s="47">
        <v>104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20.25" customHeight="1">
      <c r="A11" s="173" t="s">
        <v>13</v>
      </c>
      <c r="B11" s="171"/>
      <c r="C11" s="142"/>
      <c r="D11" s="41"/>
      <c r="E11" s="42"/>
      <c r="F11" s="18"/>
      <c r="G11" s="42"/>
      <c r="H11" s="57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15">
      <c r="A12" s="178"/>
      <c r="B12" s="177"/>
      <c r="C12" s="144"/>
      <c r="D12" s="66"/>
      <c r="E12" s="70"/>
      <c r="F12" s="43"/>
      <c r="G12" s="70"/>
      <c r="H12" s="58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75.75">
      <c r="A13" s="174" t="s">
        <v>14</v>
      </c>
      <c r="B13" s="177">
        <v>10</v>
      </c>
      <c r="C13" s="143" t="s">
        <v>207</v>
      </c>
      <c r="D13" s="66"/>
      <c r="E13" s="70"/>
      <c r="F13" s="43"/>
      <c r="G13" s="70"/>
      <c r="H13" s="58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60">
      <c r="A14" s="179"/>
      <c r="B14" s="171"/>
      <c r="C14" s="145" t="s">
        <v>31</v>
      </c>
      <c r="D14" s="41"/>
      <c r="E14" s="42"/>
      <c r="F14" s="39"/>
      <c r="G14" s="42"/>
      <c r="H14" s="45"/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91.5">
      <c r="A15" s="174" t="s">
        <v>15</v>
      </c>
      <c r="B15" s="175"/>
      <c r="C15" s="143" t="s">
        <v>207</v>
      </c>
      <c r="D15" s="67"/>
      <c r="E15" s="76"/>
      <c r="F15" s="49"/>
      <c r="G15" s="76"/>
      <c r="H15" s="60"/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18" ht="60">
      <c r="A16" s="180"/>
      <c r="B16" s="175"/>
      <c r="C16" s="143" t="s">
        <v>31</v>
      </c>
      <c r="D16" s="67"/>
      <c r="E16" s="76"/>
      <c r="F16" s="49"/>
      <c r="G16" s="76"/>
      <c r="H16" s="60"/>
      <c r="I16" s="3"/>
      <c r="J16" s="3"/>
      <c r="K16" s="3"/>
      <c r="L16" s="2"/>
      <c r="M16" s="2"/>
      <c r="N16" s="2"/>
      <c r="O16" s="2"/>
      <c r="P16" s="2"/>
      <c r="Q16" s="2"/>
      <c r="R16" s="2"/>
    </row>
    <row r="17" spans="1:18" ht="91.5">
      <c r="A17" s="174" t="s">
        <v>16</v>
      </c>
      <c r="B17" s="175"/>
      <c r="C17" s="143" t="s">
        <v>207</v>
      </c>
      <c r="D17" s="67"/>
      <c r="E17" s="77"/>
      <c r="F17" s="49"/>
      <c r="G17" s="77"/>
      <c r="H17" s="60"/>
      <c r="I17" s="8"/>
      <c r="J17" s="8"/>
      <c r="K17" s="8"/>
      <c r="L17" s="5"/>
      <c r="M17" s="5"/>
      <c r="N17" s="5"/>
      <c r="O17" s="5"/>
      <c r="P17" s="5"/>
      <c r="Q17" s="5"/>
      <c r="R17" s="5"/>
    </row>
    <row r="18" spans="1:18" ht="60">
      <c r="A18" s="180"/>
      <c r="B18" s="175"/>
      <c r="C18" s="143" t="s">
        <v>31</v>
      </c>
      <c r="D18" s="67"/>
      <c r="E18" s="76"/>
      <c r="F18" s="49"/>
      <c r="G18" s="76"/>
      <c r="H18" s="60"/>
      <c r="I18" s="3"/>
      <c r="J18" s="3"/>
      <c r="K18" s="3"/>
      <c r="L18" s="2"/>
      <c r="M18" s="2"/>
      <c r="N18" s="2"/>
      <c r="O18" s="2"/>
      <c r="P18" s="2"/>
      <c r="Q18" s="2"/>
      <c r="R18" s="2"/>
    </row>
    <row r="19" spans="1:18" ht="91.5">
      <c r="A19" s="174" t="s">
        <v>17</v>
      </c>
      <c r="B19" s="177"/>
      <c r="C19" s="143" t="s">
        <v>207</v>
      </c>
      <c r="D19" s="66"/>
      <c r="E19" s="70"/>
      <c r="F19" s="43"/>
      <c r="G19" s="70"/>
      <c r="H19" s="58"/>
      <c r="I19" s="8"/>
      <c r="J19" s="8"/>
      <c r="K19" s="8"/>
      <c r="L19" s="5"/>
      <c r="M19" s="5"/>
      <c r="N19" s="5"/>
      <c r="O19" s="5"/>
      <c r="P19" s="5"/>
      <c r="Q19" s="5"/>
      <c r="R19" s="5"/>
    </row>
    <row r="20" spans="1:18" ht="60">
      <c r="A20" s="180"/>
      <c r="B20" s="175"/>
      <c r="C20" s="143" t="s">
        <v>31</v>
      </c>
      <c r="D20" s="67"/>
      <c r="E20" s="76"/>
      <c r="F20" s="49"/>
      <c r="G20" s="76"/>
      <c r="H20" s="60"/>
      <c r="I20" s="3"/>
      <c r="J20" s="3"/>
      <c r="K20" s="3"/>
      <c r="L20" s="2"/>
      <c r="M20" s="2"/>
      <c r="N20" s="2"/>
      <c r="O20" s="2"/>
      <c r="P20" s="2"/>
      <c r="Q20" s="2"/>
      <c r="R20" s="2"/>
    </row>
    <row r="21" spans="1:11" ht="91.5">
      <c r="A21" s="174" t="s">
        <v>18</v>
      </c>
      <c r="B21" s="177">
        <v>10</v>
      </c>
      <c r="C21" s="143" t="s">
        <v>207</v>
      </c>
      <c r="D21" s="69"/>
      <c r="E21" s="76"/>
      <c r="F21" s="81"/>
      <c r="G21" s="76"/>
      <c r="H21" s="61"/>
      <c r="I21" s="1"/>
      <c r="J21" s="1"/>
      <c r="K21" s="1"/>
    </row>
    <row r="22" spans="1:18" ht="60">
      <c r="A22" s="180"/>
      <c r="B22" s="175"/>
      <c r="C22" s="143" t="s">
        <v>31</v>
      </c>
      <c r="D22" s="67"/>
      <c r="E22" s="76"/>
      <c r="F22" s="49"/>
      <c r="G22" s="76"/>
      <c r="H22" s="60"/>
      <c r="I22" s="3"/>
      <c r="J22" s="3"/>
      <c r="K22" s="3"/>
      <c r="L22" s="2"/>
      <c r="M22" s="2"/>
      <c r="N22" s="2"/>
      <c r="O22" s="2"/>
      <c r="P22" s="2"/>
      <c r="Q22" s="2"/>
      <c r="R22" s="2"/>
    </row>
    <row r="23" spans="1:11" ht="106.5">
      <c r="A23" s="174" t="s">
        <v>19</v>
      </c>
      <c r="B23" s="181"/>
      <c r="C23" s="143" t="s">
        <v>207</v>
      </c>
      <c r="D23" s="67"/>
      <c r="E23" s="76"/>
      <c r="F23" s="49"/>
      <c r="G23" s="76"/>
      <c r="H23" s="60"/>
      <c r="I23" s="1"/>
      <c r="J23" s="1"/>
      <c r="K23" s="1"/>
    </row>
    <row r="24" spans="1:18" ht="60">
      <c r="A24" s="180"/>
      <c r="B24" s="181"/>
      <c r="C24" s="143" t="s">
        <v>31</v>
      </c>
      <c r="D24" s="67"/>
      <c r="E24" s="76"/>
      <c r="F24" s="49"/>
      <c r="G24" s="76"/>
      <c r="H24" s="60"/>
      <c r="I24" s="3"/>
      <c r="J24" s="3"/>
      <c r="K24" s="3"/>
      <c r="L24" s="2"/>
      <c r="M24" s="2"/>
      <c r="N24" s="2"/>
      <c r="O24" s="2"/>
      <c r="P24" s="2"/>
      <c r="Q24" s="2"/>
      <c r="R24" s="2"/>
    </row>
    <row r="25" spans="1:11" ht="106.5">
      <c r="A25" s="174" t="s">
        <v>20</v>
      </c>
      <c r="B25" s="171"/>
      <c r="C25" s="143" t="s">
        <v>207</v>
      </c>
      <c r="D25" s="41"/>
      <c r="E25" s="42"/>
      <c r="F25" s="39"/>
      <c r="G25" s="42"/>
      <c r="H25" s="45"/>
      <c r="I25" s="1"/>
      <c r="J25" s="1"/>
      <c r="K25" s="1"/>
    </row>
    <row r="26" spans="1:18" ht="60">
      <c r="A26" s="180"/>
      <c r="B26" s="175"/>
      <c r="C26" s="143" t="s">
        <v>31</v>
      </c>
      <c r="D26" s="67"/>
      <c r="E26" s="76"/>
      <c r="F26" s="49"/>
      <c r="G26" s="76"/>
      <c r="H26" s="60"/>
      <c r="I26" s="3"/>
      <c r="J26" s="3"/>
      <c r="K26" s="3"/>
      <c r="L26" s="2"/>
      <c r="M26" s="2"/>
      <c r="N26" s="2"/>
      <c r="O26" s="2"/>
      <c r="P26" s="2"/>
      <c r="Q26" s="2"/>
      <c r="R26" s="2"/>
    </row>
    <row r="27" spans="1:11" ht="76.5">
      <c r="A27" s="174" t="s">
        <v>21</v>
      </c>
      <c r="B27" s="171">
        <v>10</v>
      </c>
      <c r="C27" s="143" t="s">
        <v>207</v>
      </c>
      <c r="D27" s="41"/>
      <c r="E27" s="42"/>
      <c r="F27" s="39"/>
      <c r="G27" s="42"/>
      <c r="H27" s="45"/>
      <c r="I27" s="1"/>
      <c r="J27" s="1"/>
      <c r="K27" s="1"/>
    </row>
    <row r="28" spans="1:18" ht="60">
      <c r="A28" s="180"/>
      <c r="B28" s="175"/>
      <c r="C28" s="143" t="s">
        <v>31</v>
      </c>
      <c r="D28" s="67"/>
      <c r="E28" s="76"/>
      <c r="F28" s="49"/>
      <c r="G28" s="76"/>
      <c r="H28" s="60"/>
      <c r="I28" s="3"/>
      <c r="J28" s="3"/>
      <c r="K28" s="3"/>
      <c r="L28" s="2"/>
      <c r="M28" s="2"/>
      <c r="N28" s="2"/>
      <c r="O28" s="2"/>
      <c r="P28" s="2"/>
      <c r="Q28" s="2"/>
      <c r="R28" s="2"/>
    </row>
    <row r="29" spans="1:11" ht="91.5">
      <c r="A29" s="174" t="s">
        <v>22</v>
      </c>
      <c r="B29" s="177"/>
      <c r="C29" s="143" t="s">
        <v>207</v>
      </c>
      <c r="D29" s="66"/>
      <c r="E29" s="70"/>
      <c r="F29" s="43"/>
      <c r="G29" s="70"/>
      <c r="H29" s="58"/>
      <c r="I29" s="1"/>
      <c r="J29" s="1"/>
      <c r="K29" s="1"/>
    </row>
    <row r="30" spans="1:18" ht="60">
      <c r="A30" s="182"/>
      <c r="B30" s="175"/>
      <c r="C30" s="143" t="s">
        <v>31</v>
      </c>
      <c r="D30" s="67"/>
      <c r="E30" s="76"/>
      <c r="F30" s="49"/>
      <c r="G30" s="76"/>
      <c r="H30" s="20"/>
      <c r="I30" s="3"/>
      <c r="J30" s="3"/>
      <c r="K30" s="3"/>
      <c r="L30" s="2"/>
      <c r="M30" s="2"/>
      <c r="N30" s="2"/>
      <c r="O30" s="2"/>
      <c r="P30" s="2"/>
      <c r="Q30" s="2"/>
      <c r="R30" s="2"/>
    </row>
    <row r="31" spans="1:11" ht="106.5">
      <c r="A31" s="174" t="s">
        <v>23</v>
      </c>
      <c r="B31" s="175">
        <v>10</v>
      </c>
      <c r="C31" s="143" t="s">
        <v>207</v>
      </c>
      <c r="D31" s="67"/>
      <c r="E31" s="76"/>
      <c r="F31" s="49"/>
      <c r="G31" s="76"/>
      <c r="H31" s="60"/>
      <c r="I31" s="1"/>
      <c r="J31" s="1"/>
      <c r="K31" s="1"/>
    </row>
    <row r="32" spans="1:18" ht="60">
      <c r="A32" s="180"/>
      <c r="B32" s="175"/>
      <c r="C32" s="143" t="s">
        <v>31</v>
      </c>
      <c r="D32" s="67"/>
      <c r="E32" s="76"/>
      <c r="F32" s="49"/>
      <c r="G32" s="76"/>
      <c r="H32" s="60"/>
      <c r="I32" s="3"/>
      <c r="J32" s="3"/>
      <c r="K32" s="3"/>
      <c r="L32" s="2"/>
      <c r="M32" s="2"/>
      <c r="N32" s="2"/>
      <c r="O32" s="2"/>
      <c r="P32" s="2"/>
      <c r="Q32" s="2"/>
      <c r="R32" s="2"/>
    </row>
    <row r="33" spans="1:11" ht="136.5" customHeight="1">
      <c r="A33" s="174" t="s">
        <v>24</v>
      </c>
      <c r="B33" s="177"/>
      <c r="C33" s="143" t="s">
        <v>207</v>
      </c>
      <c r="D33" s="67"/>
      <c r="E33" s="76"/>
      <c r="F33" s="49"/>
      <c r="G33" s="76"/>
      <c r="H33" s="60"/>
      <c r="I33" s="1"/>
      <c r="J33" s="1"/>
      <c r="K33" s="1"/>
    </row>
    <row r="34" spans="1:18" ht="60">
      <c r="A34" s="180"/>
      <c r="B34" s="175"/>
      <c r="C34" s="143" t="s">
        <v>31</v>
      </c>
      <c r="D34" s="67"/>
      <c r="E34" s="76"/>
      <c r="F34" s="49"/>
      <c r="G34" s="76"/>
      <c r="H34" s="60"/>
      <c r="I34" s="3"/>
      <c r="J34" s="3"/>
      <c r="K34" s="3"/>
      <c r="L34" s="2"/>
      <c r="M34" s="2"/>
      <c r="N34" s="2"/>
      <c r="O34" s="2"/>
      <c r="P34" s="2"/>
      <c r="Q34" s="2"/>
      <c r="R34" s="2"/>
    </row>
    <row r="35" spans="1:8" ht="91.5">
      <c r="A35" s="174" t="s">
        <v>25</v>
      </c>
      <c r="B35" s="171"/>
      <c r="C35" s="143" t="s">
        <v>207</v>
      </c>
      <c r="D35" s="41"/>
      <c r="E35" s="42"/>
      <c r="F35" s="39"/>
      <c r="G35" s="42"/>
      <c r="H35" s="45"/>
    </row>
    <row r="36" spans="1:18" ht="60">
      <c r="A36" s="180"/>
      <c r="B36" s="175"/>
      <c r="C36" s="143" t="s">
        <v>31</v>
      </c>
      <c r="D36" s="67"/>
      <c r="E36" s="76"/>
      <c r="F36" s="49"/>
      <c r="G36" s="76"/>
      <c r="H36" s="60"/>
      <c r="I36" s="3"/>
      <c r="J36" s="3"/>
      <c r="K36" s="3"/>
      <c r="L36" s="2"/>
      <c r="M36" s="2"/>
      <c r="N36" s="2"/>
      <c r="O36" s="2"/>
      <c r="P36" s="2"/>
      <c r="Q36" s="2"/>
      <c r="R36" s="2"/>
    </row>
    <row r="37" spans="1:8" ht="106.5">
      <c r="A37" s="174" t="s">
        <v>26</v>
      </c>
      <c r="B37" s="148"/>
      <c r="C37" s="143" t="s">
        <v>207</v>
      </c>
      <c r="D37" s="68"/>
      <c r="E37" s="78"/>
      <c r="F37" s="18"/>
      <c r="G37" s="78"/>
      <c r="H37" s="57"/>
    </row>
    <row r="38" spans="1:18" ht="60">
      <c r="A38" s="180"/>
      <c r="B38" s="175"/>
      <c r="C38" s="143" t="s">
        <v>31</v>
      </c>
      <c r="D38" s="67"/>
      <c r="E38" s="76"/>
      <c r="F38" s="49"/>
      <c r="G38" s="76"/>
      <c r="H38" s="60"/>
      <c r="I38" s="3"/>
      <c r="J38" s="3"/>
      <c r="K38" s="3"/>
      <c r="L38" s="2"/>
      <c r="M38" s="2"/>
      <c r="N38" s="2"/>
      <c r="O38" s="2"/>
      <c r="P38" s="2"/>
      <c r="Q38" s="2"/>
      <c r="R38" s="2"/>
    </row>
    <row r="39" spans="1:8" ht="91.5">
      <c r="A39" s="174" t="s">
        <v>27</v>
      </c>
      <c r="B39" s="183"/>
      <c r="C39" s="143" t="s">
        <v>207</v>
      </c>
      <c r="D39" s="29"/>
      <c r="E39" s="74"/>
      <c r="F39" s="32"/>
      <c r="G39" s="74"/>
      <c r="H39" s="56"/>
    </row>
    <row r="40" spans="1:18" ht="60">
      <c r="A40" s="180"/>
      <c r="B40" s="175"/>
      <c r="C40" s="143" t="s">
        <v>31</v>
      </c>
      <c r="D40" s="67"/>
      <c r="E40" s="76"/>
      <c r="F40" s="49"/>
      <c r="G40" s="76"/>
      <c r="H40" s="60"/>
      <c r="I40" s="3"/>
      <c r="J40" s="3"/>
      <c r="K40" s="3"/>
      <c r="L40" s="2"/>
      <c r="M40" s="2"/>
      <c r="N40" s="2"/>
      <c r="O40" s="2"/>
      <c r="P40" s="2"/>
      <c r="Q40" s="2"/>
      <c r="R40" s="2"/>
    </row>
    <row r="41" spans="1:8" ht="93.75" customHeight="1">
      <c r="A41" s="174" t="s">
        <v>28</v>
      </c>
      <c r="B41" s="148"/>
      <c r="C41" s="143" t="s">
        <v>207</v>
      </c>
      <c r="D41" s="68"/>
      <c r="E41" s="78"/>
      <c r="F41" s="18"/>
      <c r="G41" s="78"/>
      <c r="H41" s="57"/>
    </row>
    <row r="42" spans="1:18" ht="60">
      <c r="A42" s="180"/>
      <c r="B42" s="175"/>
      <c r="C42" s="143" t="s">
        <v>31</v>
      </c>
      <c r="D42" s="67"/>
      <c r="E42" s="76"/>
      <c r="F42" s="49"/>
      <c r="G42" s="76"/>
      <c r="H42" s="60"/>
      <c r="I42" s="3"/>
      <c r="J42" s="3"/>
      <c r="K42" s="3"/>
      <c r="L42" s="2"/>
      <c r="M42" s="2"/>
      <c r="N42" s="2"/>
      <c r="O42" s="2"/>
      <c r="P42" s="2"/>
      <c r="Q42" s="2"/>
      <c r="R42" s="2"/>
    </row>
    <row r="43" spans="1:8" ht="30">
      <c r="A43" s="184" t="s">
        <v>29</v>
      </c>
      <c r="B43" s="185"/>
      <c r="C43" s="146"/>
      <c r="D43" s="31"/>
      <c r="E43" s="79"/>
      <c r="F43" s="72"/>
      <c r="G43" s="79"/>
      <c r="H43" s="62"/>
    </row>
    <row r="44" spans="1:9" ht="12.75" customHeight="1">
      <c r="A44" s="186"/>
      <c r="B44" s="183"/>
      <c r="C44" s="147"/>
      <c r="D44" s="13"/>
      <c r="E44" s="74"/>
      <c r="F44" s="32"/>
      <c r="G44" s="74"/>
      <c r="H44" s="56"/>
      <c r="I44" s="1"/>
    </row>
    <row r="45" spans="1:8" ht="90.75">
      <c r="A45" s="176" t="s">
        <v>30</v>
      </c>
      <c r="B45" s="183"/>
      <c r="C45" s="143" t="s">
        <v>207</v>
      </c>
      <c r="D45" s="29"/>
      <c r="E45" s="74"/>
      <c r="F45" s="32"/>
      <c r="G45" s="74"/>
      <c r="H45" s="56"/>
    </row>
    <row r="46" spans="1:18" ht="60">
      <c r="A46" s="180"/>
      <c r="B46" s="175"/>
      <c r="C46" s="143" t="s">
        <v>31</v>
      </c>
      <c r="D46" s="67"/>
      <c r="E46" s="76"/>
      <c r="F46" s="49"/>
      <c r="G46" s="76"/>
      <c r="H46" s="60"/>
      <c r="I46" s="3"/>
      <c r="J46" s="3"/>
      <c r="K46" s="3"/>
      <c r="L46" s="2"/>
      <c r="M46" s="2"/>
      <c r="N46" s="2"/>
      <c r="O46" s="2"/>
      <c r="P46" s="2"/>
      <c r="Q46" s="2"/>
      <c r="R46" s="2"/>
    </row>
    <row r="47" s="1" customFormat="1" ht="12.75">
      <c r="C47" s="148"/>
    </row>
    <row r="48" spans="1:3" s="1" customFormat="1" ht="15">
      <c r="A48" s="11" t="s">
        <v>208</v>
      </c>
      <c r="C48" s="148"/>
    </row>
    <row r="49" ht="15">
      <c r="A49" s="11" t="s">
        <v>291</v>
      </c>
    </row>
    <row r="50" ht="15">
      <c r="A50" s="2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fitToHeight="0" fitToWidth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75" zoomScaleNormal="75" zoomScalePageLayoutView="0" workbookViewId="0" topLeftCell="A1">
      <selection activeCell="J35" sqref="J35"/>
    </sheetView>
  </sheetViews>
  <sheetFormatPr defaultColWidth="9.00390625" defaultRowHeight="12.75"/>
  <cols>
    <col min="1" max="1" width="43.125" style="0" customWidth="1"/>
    <col min="2" max="2" width="0.12890625" style="0" hidden="1" customWidth="1"/>
    <col min="3" max="3" width="20.375" style="157" customWidth="1"/>
    <col min="4" max="4" width="9.625" style="0" customWidth="1"/>
    <col min="5" max="5" width="10.00390625" style="0" customWidth="1"/>
    <col min="6" max="6" width="10.625" style="0" customWidth="1"/>
    <col min="7" max="8" width="10.375" style="0" customWidth="1"/>
  </cols>
  <sheetData>
    <row r="1" spans="6:8" ht="0.75" customHeight="1" thickBot="1">
      <c r="F1" s="2"/>
      <c r="H1" s="2"/>
    </row>
    <row r="2" spans="1:18" ht="16.5" thickBot="1">
      <c r="A2" s="102" t="s">
        <v>0</v>
      </c>
      <c r="B2" s="102" t="s">
        <v>1</v>
      </c>
      <c r="C2" s="154" t="s">
        <v>8</v>
      </c>
      <c r="D2" s="151" t="s">
        <v>292</v>
      </c>
      <c r="E2" s="151" t="s">
        <v>293</v>
      </c>
      <c r="F2" s="249" t="s">
        <v>2</v>
      </c>
      <c r="G2" s="250"/>
      <c r="H2" s="251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5"/>
      <c r="B3" s="105"/>
      <c r="C3" s="140" t="s">
        <v>9</v>
      </c>
      <c r="D3" s="152" t="s">
        <v>231</v>
      </c>
      <c r="E3" s="106" t="s">
        <v>284</v>
      </c>
      <c r="F3" s="153" t="s">
        <v>309</v>
      </c>
      <c r="G3" s="106" t="s">
        <v>322</v>
      </c>
      <c r="H3" s="106" t="s">
        <v>331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8.25" customHeight="1">
      <c r="A4" s="4"/>
      <c r="B4" s="91"/>
      <c r="C4" s="158"/>
      <c r="D4" s="25"/>
      <c r="E4" s="25"/>
      <c r="F4" s="123"/>
      <c r="G4" s="25"/>
      <c r="H4" s="122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6.5" thickBot="1">
      <c r="A5" s="105" t="s">
        <v>40</v>
      </c>
      <c r="B5" s="127"/>
      <c r="C5" s="159"/>
      <c r="D5" s="128"/>
      <c r="E5" s="128"/>
      <c r="F5" s="129"/>
      <c r="G5" s="128"/>
      <c r="H5" s="130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142"/>
      <c r="B6" s="171"/>
      <c r="C6" s="160"/>
      <c r="D6" s="40"/>
      <c r="E6" s="40"/>
      <c r="F6" s="93"/>
      <c r="G6" s="40"/>
      <c r="H6" s="46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45.75" customHeight="1">
      <c r="A7" s="156" t="s">
        <v>32</v>
      </c>
      <c r="B7" s="177"/>
      <c r="C7" s="160" t="s">
        <v>207</v>
      </c>
      <c r="D7" s="51">
        <f>D10+D12</f>
        <v>91526</v>
      </c>
      <c r="E7" s="51">
        <f>E10+E12</f>
        <v>99325</v>
      </c>
      <c r="F7" s="51">
        <f>F10+F12</f>
        <v>102675.2</v>
      </c>
      <c r="G7" s="51">
        <f>G10+G12</f>
        <v>103086</v>
      </c>
      <c r="H7" s="51">
        <f>H10+H12</f>
        <v>106832.09999999999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5" customHeight="1">
      <c r="A8" s="166"/>
      <c r="B8" s="175"/>
      <c r="C8" s="155" t="s">
        <v>271</v>
      </c>
      <c r="D8" s="225">
        <f>(D11+D13)/2</f>
        <v>142.1</v>
      </c>
      <c r="E8" s="225">
        <f>(E11+E13)/2</f>
        <v>106.45</v>
      </c>
      <c r="F8" s="225">
        <f>(F11+F13)/2</f>
        <v>101.725</v>
      </c>
      <c r="G8" s="225">
        <f>(G11+G13)/2</f>
        <v>100.725</v>
      </c>
      <c r="H8" s="225">
        <f>(H11+H13)/2</f>
        <v>102.35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">
      <c r="A9" s="147" t="s">
        <v>33</v>
      </c>
      <c r="B9" s="175"/>
      <c r="C9" s="155"/>
      <c r="D9" s="52"/>
      <c r="E9" s="52"/>
      <c r="F9" s="124"/>
      <c r="G9" s="52"/>
      <c r="H9" s="48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7.25" customHeight="1">
      <c r="A10" s="187" t="s">
        <v>34</v>
      </c>
      <c r="B10" s="175"/>
      <c r="C10" s="160" t="s">
        <v>207</v>
      </c>
      <c r="D10" s="52">
        <f>D15+D17</f>
        <v>17689</v>
      </c>
      <c r="E10" s="52">
        <f>E15+E17</f>
        <v>18569.7</v>
      </c>
      <c r="F10" s="52">
        <f>F15+F17</f>
        <v>18946</v>
      </c>
      <c r="G10" s="52">
        <f>G15+G17</f>
        <v>19369.6</v>
      </c>
      <c r="H10" s="52">
        <f>H15+H17</f>
        <v>19814.7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43.5" customHeight="1">
      <c r="A11" s="187"/>
      <c r="B11" s="175"/>
      <c r="C11" s="155" t="s">
        <v>271</v>
      </c>
      <c r="D11" s="52">
        <f>(D16+D18)/2</f>
        <v>153.85</v>
      </c>
      <c r="E11" s="52">
        <f>(E16+E18)/2</f>
        <v>105.85</v>
      </c>
      <c r="F11" s="52">
        <f>(F16+F18)/2</f>
        <v>100.8</v>
      </c>
      <c r="G11" s="52">
        <f>(G16+G18)/2</f>
        <v>102.1</v>
      </c>
      <c r="H11" s="52">
        <f>(H16+H18)/2</f>
        <v>102.75</v>
      </c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8" customHeight="1">
      <c r="A12" s="187" t="s">
        <v>35</v>
      </c>
      <c r="B12" s="175"/>
      <c r="C12" s="160" t="s">
        <v>207</v>
      </c>
      <c r="D12" s="52">
        <f>D20+D22</f>
        <v>73837</v>
      </c>
      <c r="E12" s="52">
        <f>E20+E22</f>
        <v>80755.3</v>
      </c>
      <c r="F12" s="52">
        <f>F20+F22</f>
        <v>83729.2</v>
      </c>
      <c r="G12" s="52">
        <f>G20+G22</f>
        <v>83716.4</v>
      </c>
      <c r="H12" s="52">
        <f>H20+H22</f>
        <v>87017.4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46.5" customHeight="1">
      <c r="A13" s="156"/>
      <c r="B13" s="175"/>
      <c r="C13" s="155" t="s">
        <v>271</v>
      </c>
      <c r="D13" s="52">
        <f>(D21+D23)/2</f>
        <v>130.35</v>
      </c>
      <c r="E13" s="52">
        <f>(E21+E23)/2</f>
        <v>107.05000000000001</v>
      </c>
      <c r="F13" s="52">
        <f>(F21+F23)/2</f>
        <v>102.65</v>
      </c>
      <c r="G13" s="52">
        <f>(G21+G23)/2</f>
        <v>99.35</v>
      </c>
      <c r="H13" s="52">
        <f>(H21+H23)/2</f>
        <v>101.95</v>
      </c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8" ht="54" customHeight="1">
      <c r="A14" s="156" t="s">
        <v>36</v>
      </c>
      <c r="B14" s="188"/>
      <c r="C14" s="155"/>
      <c r="D14" s="75"/>
      <c r="E14" s="75"/>
      <c r="F14" s="125"/>
      <c r="G14" s="75"/>
      <c r="H14" s="59"/>
    </row>
    <row r="15" spans="1:8" ht="47.25" customHeight="1">
      <c r="A15" s="144" t="s">
        <v>37</v>
      </c>
      <c r="B15" s="188"/>
      <c r="C15" s="160" t="s">
        <v>207</v>
      </c>
      <c r="D15" s="75">
        <v>17514</v>
      </c>
      <c r="E15" s="75">
        <v>18383</v>
      </c>
      <c r="F15" s="125">
        <v>18760</v>
      </c>
      <c r="G15" s="75">
        <v>19180</v>
      </c>
      <c r="H15" s="59">
        <v>19619</v>
      </c>
    </row>
    <row r="16" spans="1:8" ht="48.75" customHeight="1">
      <c r="A16" s="189"/>
      <c r="B16" s="188"/>
      <c r="C16" s="155" t="s">
        <v>271</v>
      </c>
      <c r="D16" s="75">
        <v>178</v>
      </c>
      <c r="E16" s="75">
        <v>105</v>
      </c>
      <c r="F16" s="125">
        <v>102</v>
      </c>
      <c r="G16" s="75">
        <v>102.2</v>
      </c>
      <c r="H16" s="59">
        <v>102.3</v>
      </c>
    </row>
    <row r="17" spans="1:8" ht="48" customHeight="1">
      <c r="A17" s="190" t="s">
        <v>38</v>
      </c>
      <c r="B17" s="188"/>
      <c r="C17" s="160" t="s">
        <v>207</v>
      </c>
      <c r="D17" s="75">
        <v>175</v>
      </c>
      <c r="E17" s="75">
        <v>186.7</v>
      </c>
      <c r="F17" s="125">
        <v>186</v>
      </c>
      <c r="G17" s="75">
        <v>189.6</v>
      </c>
      <c r="H17" s="59">
        <v>195.7</v>
      </c>
    </row>
    <row r="18" spans="1:8" ht="45.75" customHeight="1">
      <c r="A18" s="167"/>
      <c r="B18" s="188"/>
      <c r="C18" s="155" t="s">
        <v>271</v>
      </c>
      <c r="D18" s="75">
        <v>129.7</v>
      </c>
      <c r="E18" s="75">
        <v>106.7</v>
      </c>
      <c r="F18" s="125">
        <v>99.6</v>
      </c>
      <c r="G18" s="75">
        <v>102</v>
      </c>
      <c r="H18" s="59">
        <v>103.2</v>
      </c>
    </row>
    <row r="19" spans="1:8" ht="45.75" customHeight="1">
      <c r="A19" s="167" t="s">
        <v>39</v>
      </c>
      <c r="B19" s="188"/>
      <c r="C19" s="161"/>
      <c r="D19" s="75"/>
      <c r="E19" s="75"/>
      <c r="F19" s="125"/>
      <c r="G19" s="75"/>
      <c r="H19" s="59"/>
    </row>
    <row r="20" spans="1:8" ht="48" customHeight="1">
      <c r="A20" s="143" t="s">
        <v>229</v>
      </c>
      <c r="B20" s="188"/>
      <c r="C20" s="160" t="s">
        <v>207</v>
      </c>
      <c r="D20" s="75">
        <v>72909</v>
      </c>
      <c r="E20" s="75">
        <v>79784</v>
      </c>
      <c r="F20" s="125">
        <v>82742</v>
      </c>
      <c r="G20" s="75">
        <v>82742</v>
      </c>
      <c r="H20" s="59">
        <v>86044</v>
      </c>
    </row>
    <row r="21" spans="1:8" ht="46.5" customHeight="1">
      <c r="A21" s="191"/>
      <c r="B21" s="188"/>
      <c r="C21" s="155" t="s">
        <v>271</v>
      </c>
      <c r="D21" s="75">
        <v>114.7</v>
      </c>
      <c r="E21" s="75">
        <v>109.4</v>
      </c>
      <c r="F21" s="125">
        <v>103.7</v>
      </c>
      <c r="G21" s="75">
        <v>100</v>
      </c>
      <c r="H21" s="59">
        <v>104</v>
      </c>
    </row>
    <row r="22" spans="1:8" ht="48.75" customHeight="1">
      <c r="A22" s="190" t="s">
        <v>38</v>
      </c>
      <c r="B22" s="188"/>
      <c r="C22" s="160" t="s">
        <v>207</v>
      </c>
      <c r="D22" s="75">
        <v>928</v>
      </c>
      <c r="E22" s="75">
        <v>971.3</v>
      </c>
      <c r="F22" s="125">
        <v>987.2</v>
      </c>
      <c r="G22" s="75">
        <v>974.4</v>
      </c>
      <c r="H22" s="59">
        <v>973.4</v>
      </c>
    </row>
    <row r="23" spans="1:8" ht="46.5" customHeight="1" thickBot="1">
      <c r="A23" s="192"/>
      <c r="B23" s="188"/>
      <c r="C23" s="155" t="s">
        <v>271</v>
      </c>
      <c r="D23" s="80">
        <v>146</v>
      </c>
      <c r="E23" s="80">
        <v>104.7</v>
      </c>
      <c r="F23" s="126">
        <v>101.6</v>
      </c>
      <c r="G23" s="80">
        <v>98.7</v>
      </c>
      <c r="H23" s="64">
        <v>99.9</v>
      </c>
    </row>
    <row r="25" ht="15">
      <c r="A25" s="11" t="s">
        <v>208</v>
      </c>
    </row>
    <row r="26" ht="15">
      <c r="A26" s="11" t="s">
        <v>291</v>
      </c>
    </row>
    <row r="27" ht="15">
      <c r="A27" s="2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fitToHeight="0" fitToWidth="1"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zoomScale="75" zoomScaleNormal="75" zoomScalePageLayoutView="0" workbookViewId="0" topLeftCell="A1">
      <selection activeCell="G18" sqref="G18"/>
    </sheetView>
  </sheetViews>
  <sheetFormatPr defaultColWidth="9.00390625" defaultRowHeight="12.75"/>
  <cols>
    <col min="1" max="1" width="44.25390625" style="0" customWidth="1"/>
    <col min="2" max="2" width="16.75390625" style="28" customWidth="1"/>
    <col min="3" max="3" width="11.00390625" style="0" customWidth="1"/>
    <col min="4" max="4" width="10.875" style="0" customWidth="1"/>
    <col min="5" max="5" width="10.75390625" style="0" customWidth="1"/>
    <col min="6" max="6" width="10.375" style="0" customWidth="1"/>
    <col min="7" max="7" width="10.625" style="0" customWidth="1"/>
  </cols>
  <sheetData>
    <row r="1" spans="5:7" ht="15.75" thickBot="1">
      <c r="E1" s="2"/>
      <c r="G1" s="2"/>
    </row>
    <row r="2" spans="1:17" ht="16.5" thickBot="1">
      <c r="A2" s="102" t="s">
        <v>0</v>
      </c>
      <c r="B2" s="103" t="s">
        <v>8</v>
      </c>
      <c r="C2" s="151" t="s">
        <v>292</v>
      </c>
      <c r="D2" s="151" t="s">
        <v>293</v>
      </c>
      <c r="E2" s="249" t="s">
        <v>2</v>
      </c>
      <c r="F2" s="250"/>
      <c r="G2" s="251"/>
      <c r="H2" s="3"/>
      <c r="I2" s="3"/>
      <c r="J2" s="3"/>
      <c r="K2" s="2"/>
      <c r="L2" s="2"/>
      <c r="M2" s="2"/>
      <c r="N2" s="2"/>
      <c r="O2" s="2"/>
      <c r="P2" s="2"/>
      <c r="Q2" s="2"/>
    </row>
    <row r="3" spans="1:17" ht="16.5" thickBot="1">
      <c r="A3" s="105"/>
      <c r="B3" s="106" t="s">
        <v>9</v>
      </c>
      <c r="C3" s="152" t="s">
        <v>231</v>
      </c>
      <c r="D3" s="106" t="s">
        <v>284</v>
      </c>
      <c r="E3" s="153" t="s">
        <v>309</v>
      </c>
      <c r="F3" s="106" t="s">
        <v>322</v>
      </c>
      <c r="G3" s="106" t="s">
        <v>331</v>
      </c>
      <c r="H3" s="3"/>
      <c r="I3" s="3"/>
      <c r="J3" s="3"/>
      <c r="K3" s="2"/>
      <c r="L3" s="2"/>
      <c r="M3" s="2"/>
      <c r="N3" s="2"/>
      <c r="O3" s="2"/>
      <c r="P3" s="2"/>
      <c r="Q3" s="2"/>
    </row>
    <row r="4" spans="1:17" ht="15">
      <c r="A4" s="82"/>
      <c r="B4" s="88"/>
      <c r="C4" s="41"/>
      <c r="D4" s="25"/>
      <c r="E4" s="39"/>
      <c r="F4" s="25"/>
      <c r="G4" s="45"/>
      <c r="H4" s="3"/>
      <c r="I4" s="3"/>
      <c r="J4" s="3"/>
      <c r="K4" s="2"/>
      <c r="L4" s="2"/>
      <c r="M4" s="2"/>
      <c r="N4" s="2"/>
      <c r="O4" s="2"/>
      <c r="P4" s="2"/>
      <c r="Q4" s="2"/>
    </row>
    <row r="5" spans="1:17" ht="15.75">
      <c r="A5" s="55" t="s">
        <v>41</v>
      </c>
      <c r="B5" s="42"/>
      <c r="C5" s="15"/>
      <c r="D5" s="40"/>
      <c r="E5" s="16"/>
      <c r="F5" s="40"/>
      <c r="G5" s="46"/>
      <c r="H5" s="3"/>
      <c r="I5" s="3"/>
      <c r="J5" s="3"/>
      <c r="K5" s="2"/>
      <c r="L5" s="2"/>
      <c r="M5" s="2"/>
      <c r="N5" s="2"/>
      <c r="O5" s="2"/>
      <c r="P5" s="2"/>
      <c r="Q5" s="2"/>
    </row>
    <row r="6" spans="1:17" ht="15.75">
      <c r="A6" s="55" t="s">
        <v>42</v>
      </c>
      <c r="B6" s="42"/>
      <c r="C6" s="15"/>
      <c r="D6" s="40"/>
      <c r="E6" s="16"/>
      <c r="F6" s="40"/>
      <c r="G6" s="46"/>
      <c r="H6" s="3"/>
      <c r="I6" s="3"/>
      <c r="J6" s="3"/>
      <c r="K6" s="2"/>
      <c r="L6" s="2"/>
      <c r="M6" s="2"/>
      <c r="N6" s="2"/>
      <c r="O6" s="2"/>
      <c r="P6" s="2"/>
      <c r="Q6" s="2"/>
    </row>
    <row r="7" spans="1:17" ht="15.75">
      <c r="A7" s="83" t="s">
        <v>43</v>
      </c>
      <c r="B7" s="42"/>
      <c r="C7" s="15"/>
      <c r="D7" s="40"/>
      <c r="E7" s="16"/>
      <c r="F7" s="40"/>
      <c r="G7" s="46"/>
      <c r="H7" s="3"/>
      <c r="I7" s="3"/>
      <c r="J7" s="3"/>
      <c r="K7" s="2"/>
      <c r="L7" s="2"/>
      <c r="M7" s="2"/>
      <c r="N7" s="2"/>
      <c r="O7" s="2"/>
      <c r="P7" s="2"/>
      <c r="Q7" s="2"/>
    </row>
    <row r="8" spans="1:17" ht="23.25" customHeight="1">
      <c r="A8" s="55"/>
      <c r="B8" s="71"/>
      <c r="C8" s="50"/>
      <c r="D8" s="51"/>
      <c r="E8" s="17"/>
      <c r="F8" s="51"/>
      <c r="G8" s="47"/>
      <c r="H8" s="3"/>
      <c r="I8" s="3"/>
      <c r="J8" s="3"/>
      <c r="K8" s="2"/>
      <c r="L8" s="2"/>
      <c r="M8" s="2"/>
      <c r="N8" s="2"/>
      <c r="O8" s="2"/>
      <c r="P8" s="2"/>
      <c r="Q8" s="2"/>
    </row>
    <row r="9" spans="1:17" ht="27" customHeight="1">
      <c r="A9" s="84" t="s">
        <v>44</v>
      </c>
      <c r="B9" s="89" t="s">
        <v>247</v>
      </c>
      <c r="C9" s="37">
        <v>150</v>
      </c>
      <c r="D9" s="52">
        <v>150</v>
      </c>
      <c r="E9" s="54">
        <v>155</v>
      </c>
      <c r="F9" s="52">
        <v>158</v>
      </c>
      <c r="G9" s="48">
        <v>160</v>
      </c>
      <c r="H9" s="3"/>
      <c r="I9" s="3"/>
      <c r="J9" s="3"/>
      <c r="K9" s="2"/>
      <c r="L9" s="2"/>
      <c r="M9" s="2"/>
      <c r="N9" s="2"/>
      <c r="O9" s="2"/>
      <c r="P9" s="2"/>
      <c r="Q9" s="2"/>
    </row>
    <row r="10" spans="1:17" ht="26.25" customHeight="1">
      <c r="A10" s="84" t="s">
        <v>46</v>
      </c>
      <c r="B10" s="89" t="s">
        <v>247</v>
      </c>
      <c r="C10" s="37">
        <v>10</v>
      </c>
      <c r="D10" s="52">
        <v>10</v>
      </c>
      <c r="E10" s="54">
        <v>9.7</v>
      </c>
      <c r="F10" s="52">
        <v>9.5</v>
      </c>
      <c r="G10" s="48">
        <v>9.3</v>
      </c>
      <c r="H10" s="3"/>
      <c r="I10" s="3"/>
      <c r="J10" s="3"/>
      <c r="K10" s="2"/>
      <c r="L10" s="2"/>
      <c r="M10" s="2"/>
      <c r="N10" s="2"/>
      <c r="O10" s="2"/>
      <c r="P10" s="2"/>
      <c r="Q10" s="2"/>
    </row>
    <row r="11" spans="1:17" ht="29.25" customHeight="1">
      <c r="A11" s="84" t="s">
        <v>303</v>
      </c>
      <c r="B11" s="89" t="s">
        <v>247</v>
      </c>
      <c r="C11" s="52">
        <v>1</v>
      </c>
      <c r="D11" s="52">
        <v>1</v>
      </c>
      <c r="E11" s="54">
        <v>0.97</v>
      </c>
      <c r="F11" s="52">
        <v>0.95</v>
      </c>
      <c r="G11" s="48">
        <v>0.93</v>
      </c>
      <c r="H11" s="3"/>
      <c r="I11" s="3"/>
      <c r="J11" s="3"/>
      <c r="K11" s="2"/>
      <c r="L11" s="2"/>
      <c r="M11" s="2"/>
      <c r="N11" s="2"/>
      <c r="O11" s="2"/>
      <c r="P11" s="2"/>
      <c r="Q11" s="2"/>
    </row>
    <row r="12" spans="1:17" ht="26.25" customHeight="1">
      <c r="A12" s="84" t="s">
        <v>47</v>
      </c>
      <c r="B12" s="89" t="s">
        <v>247</v>
      </c>
      <c r="C12" s="37">
        <v>62.1</v>
      </c>
      <c r="D12" s="52">
        <v>62.2</v>
      </c>
      <c r="E12" s="54">
        <v>62.3</v>
      </c>
      <c r="F12" s="52">
        <v>62.4</v>
      </c>
      <c r="G12" s="48">
        <v>62.5</v>
      </c>
      <c r="H12" s="3"/>
      <c r="I12" s="3"/>
      <c r="J12" s="3"/>
      <c r="K12" s="2"/>
      <c r="L12" s="2"/>
      <c r="M12" s="2"/>
      <c r="N12" s="2"/>
      <c r="O12" s="2"/>
      <c r="P12" s="2"/>
      <c r="Q12" s="2"/>
    </row>
    <row r="13" spans="1:7" ht="24" customHeight="1">
      <c r="A13" s="84" t="s">
        <v>48</v>
      </c>
      <c r="B13" s="89" t="s">
        <v>247</v>
      </c>
      <c r="C13" s="26">
        <v>2805.5</v>
      </c>
      <c r="D13" s="75">
        <v>2892.4</v>
      </c>
      <c r="E13" s="44">
        <v>2941.4</v>
      </c>
      <c r="F13" s="75">
        <v>3000.4</v>
      </c>
      <c r="G13" s="59">
        <v>3059.4</v>
      </c>
    </row>
    <row r="14" spans="1:7" ht="21" customHeight="1">
      <c r="A14" s="84" t="s">
        <v>49</v>
      </c>
      <c r="B14" s="89" t="s">
        <v>67</v>
      </c>
      <c r="C14" s="26">
        <v>1.45</v>
      </c>
      <c r="D14" s="75">
        <v>1.4</v>
      </c>
      <c r="E14" s="44">
        <v>1.35</v>
      </c>
      <c r="F14" s="75">
        <v>1.3</v>
      </c>
      <c r="G14" s="59">
        <v>1.25</v>
      </c>
    </row>
    <row r="15" spans="1:7" ht="43.5" customHeight="1">
      <c r="A15" s="84" t="s">
        <v>50</v>
      </c>
      <c r="B15" s="89" t="s">
        <v>51</v>
      </c>
      <c r="C15" s="26"/>
      <c r="D15" s="75"/>
      <c r="E15" s="44"/>
      <c r="F15" s="75"/>
      <c r="G15" s="59"/>
    </row>
    <row r="16" spans="1:7" ht="33" customHeight="1">
      <c r="A16" s="84" t="s">
        <v>108</v>
      </c>
      <c r="B16" s="89" t="s">
        <v>247</v>
      </c>
      <c r="C16" s="26"/>
      <c r="D16" s="75"/>
      <c r="E16" s="44"/>
      <c r="F16" s="75"/>
      <c r="G16" s="59"/>
    </row>
    <row r="17" spans="1:7" ht="31.5" customHeight="1">
      <c r="A17" s="84" t="s">
        <v>52</v>
      </c>
      <c r="B17" s="89" t="s">
        <v>247</v>
      </c>
      <c r="C17" s="26">
        <v>7.3</v>
      </c>
      <c r="D17" s="75">
        <v>7.4</v>
      </c>
      <c r="E17" s="44">
        <v>7.6</v>
      </c>
      <c r="F17" s="75">
        <v>7.8</v>
      </c>
      <c r="G17" s="59">
        <v>8.1</v>
      </c>
    </row>
    <row r="18" spans="1:7" ht="30" customHeight="1">
      <c r="A18" s="85" t="s">
        <v>53</v>
      </c>
      <c r="B18" s="89" t="s">
        <v>247</v>
      </c>
      <c r="C18" s="26"/>
      <c r="D18" s="75"/>
      <c r="E18" s="44"/>
      <c r="F18" s="75"/>
      <c r="G18" s="59"/>
    </row>
    <row r="19" spans="1:7" ht="51" customHeight="1">
      <c r="A19" s="84" t="s">
        <v>54</v>
      </c>
      <c r="B19" s="89" t="s">
        <v>247</v>
      </c>
      <c r="C19" s="26"/>
      <c r="D19" s="75"/>
      <c r="E19" s="44"/>
      <c r="F19" s="75"/>
      <c r="G19" s="59"/>
    </row>
    <row r="20" spans="1:7" ht="30.75" customHeight="1">
      <c r="A20" s="84" t="s">
        <v>304</v>
      </c>
      <c r="B20" s="89" t="s">
        <v>107</v>
      </c>
      <c r="C20" s="26"/>
      <c r="D20" s="75"/>
      <c r="E20" s="44"/>
      <c r="F20" s="75"/>
      <c r="G20" s="59"/>
    </row>
    <row r="21" spans="1:7" ht="34.5" customHeight="1">
      <c r="A21" s="86" t="s">
        <v>55</v>
      </c>
      <c r="B21" s="89" t="s">
        <v>107</v>
      </c>
      <c r="C21" s="26"/>
      <c r="D21" s="75"/>
      <c r="E21" s="44"/>
      <c r="F21" s="75"/>
      <c r="G21" s="59"/>
    </row>
    <row r="22" spans="1:7" ht="29.25" customHeight="1">
      <c r="A22" s="84" t="s">
        <v>56</v>
      </c>
      <c r="B22" s="89" t="s">
        <v>107</v>
      </c>
      <c r="C22" s="26"/>
      <c r="D22" s="75"/>
      <c r="E22" s="44"/>
      <c r="F22" s="75"/>
      <c r="G22" s="59"/>
    </row>
    <row r="23" spans="1:7" ht="24" customHeight="1">
      <c r="A23" s="84" t="s">
        <v>57</v>
      </c>
      <c r="B23" s="89" t="s">
        <v>107</v>
      </c>
      <c r="C23" s="26"/>
      <c r="D23" s="75"/>
      <c r="E23" s="44"/>
      <c r="F23" s="75"/>
      <c r="G23" s="59"/>
    </row>
    <row r="24" spans="1:7" ht="26.25" customHeight="1">
      <c r="A24" s="84" t="s">
        <v>58</v>
      </c>
      <c r="B24" s="89" t="s">
        <v>107</v>
      </c>
      <c r="C24" s="26"/>
      <c r="D24" s="75"/>
      <c r="E24" s="44"/>
      <c r="F24" s="75"/>
      <c r="G24" s="59"/>
    </row>
    <row r="25" spans="1:7" ht="29.25" customHeight="1">
      <c r="A25" s="84" t="s">
        <v>59</v>
      </c>
      <c r="B25" s="89" t="s">
        <v>107</v>
      </c>
      <c r="C25" s="26"/>
      <c r="D25" s="75"/>
      <c r="E25" s="44"/>
      <c r="F25" s="75"/>
      <c r="G25" s="59"/>
    </row>
    <row r="26" spans="1:7" ht="48" customHeight="1">
      <c r="A26" s="84" t="s">
        <v>60</v>
      </c>
      <c r="B26" s="89" t="s">
        <v>107</v>
      </c>
      <c r="C26" s="26"/>
      <c r="D26" s="75"/>
      <c r="E26" s="44"/>
      <c r="F26" s="75"/>
      <c r="G26" s="59"/>
    </row>
    <row r="27" spans="1:7" ht="46.5" customHeight="1">
      <c r="A27" s="84" t="s">
        <v>61</v>
      </c>
      <c r="B27" s="89" t="s">
        <v>107</v>
      </c>
      <c r="C27" s="26"/>
      <c r="D27" s="75"/>
      <c r="E27" s="44"/>
      <c r="F27" s="75"/>
      <c r="G27" s="59"/>
    </row>
    <row r="28" spans="1:7" ht="45.75" customHeight="1">
      <c r="A28" s="84" t="s">
        <v>62</v>
      </c>
      <c r="B28" s="89" t="s">
        <v>107</v>
      </c>
      <c r="C28" s="26"/>
      <c r="D28" s="75"/>
      <c r="E28" s="44"/>
      <c r="F28" s="75"/>
      <c r="G28" s="59"/>
    </row>
    <row r="29" spans="1:7" ht="18" customHeight="1">
      <c r="A29" s="84" t="s">
        <v>63</v>
      </c>
      <c r="B29" s="89" t="s">
        <v>107</v>
      </c>
      <c r="C29" s="26"/>
      <c r="D29" s="75"/>
      <c r="E29" s="44"/>
      <c r="F29" s="75"/>
      <c r="G29" s="59"/>
    </row>
    <row r="30" spans="1:7" ht="32.25" customHeight="1">
      <c r="A30" s="84" t="s">
        <v>64</v>
      </c>
      <c r="B30" s="89" t="s">
        <v>65</v>
      </c>
      <c r="C30" s="26"/>
      <c r="D30" s="75"/>
      <c r="E30" s="44"/>
      <c r="F30" s="75"/>
      <c r="G30" s="59"/>
    </row>
    <row r="31" spans="1:7" ht="30.75" customHeight="1">
      <c r="A31" s="84" t="s">
        <v>66</v>
      </c>
      <c r="B31" s="89" t="s">
        <v>67</v>
      </c>
      <c r="C31" s="26"/>
      <c r="D31" s="75"/>
      <c r="E31" s="44"/>
      <c r="F31" s="75"/>
      <c r="G31" s="59"/>
    </row>
    <row r="32" spans="1:7" ht="27.75" customHeight="1">
      <c r="A32" s="84" t="s">
        <v>68</v>
      </c>
      <c r="B32" s="89" t="s">
        <v>69</v>
      </c>
      <c r="C32" s="26"/>
      <c r="D32" s="75"/>
      <c r="E32" s="44"/>
      <c r="F32" s="75"/>
      <c r="G32" s="59"/>
    </row>
    <row r="33" spans="1:7" ht="27" customHeight="1">
      <c r="A33" s="84" t="s">
        <v>70</v>
      </c>
      <c r="B33" s="89" t="s">
        <v>71</v>
      </c>
      <c r="C33" s="26"/>
      <c r="D33" s="75"/>
      <c r="E33" s="44"/>
      <c r="F33" s="75"/>
      <c r="G33" s="59"/>
    </row>
    <row r="34" spans="1:7" ht="23.25" customHeight="1">
      <c r="A34" s="84" t="s">
        <v>72</v>
      </c>
      <c r="B34" s="89" t="s">
        <v>247</v>
      </c>
      <c r="C34" s="26"/>
      <c r="D34" s="75"/>
      <c r="E34" s="44"/>
      <c r="F34" s="75"/>
      <c r="G34" s="59"/>
    </row>
    <row r="35" spans="1:7" ht="24.75" customHeight="1">
      <c r="A35" s="84" t="s">
        <v>73</v>
      </c>
      <c r="B35" s="89" t="s">
        <v>247</v>
      </c>
      <c r="C35" s="26"/>
      <c r="D35" s="75"/>
      <c r="E35" s="44"/>
      <c r="F35" s="75"/>
      <c r="G35" s="59"/>
    </row>
    <row r="36" spans="1:7" ht="15.75" customHeight="1">
      <c r="A36" s="84" t="s">
        <v>74</v>
      </c>
      <c r="B36" s="89" t="s">
        <v>247</v>
      </c>
      <c r="C36" s="26"/>
      <c r="D36" s="75"/>
      <c r="E36" s="44"/>
      <c r="F36" s="75"/>
      <c r="G36" s="59"/>
    </row>
    <row r="37" spans="1:7" ht="23.25" customHeight="1">
      <c r="A37" s="84" t="s">
        <v>75</v>
      </c>
      <c r="B37" s="89" t="s">
        <v>247</v>
      </c>
      <c r="C37" s="26"/>
      <c r="D37" s="75"/>
      <c r="E37" s="44"/>
      <c r="F37" s="75"/>
      <c r="G37" s="59"/>
    </row>
    <row r="38" spans="1:7" ht="48" customHeight="1">
      <c r="A38" s="84" t="s">
        <v>76</v>
      </c>
      <c r="B38" s="89" t="s">
        <v>247</v>
      </c>
      <c r="C38" s="26"/>
      <c r="D38" s="75"/>
      <c r="E38" s="44"/>
      <c r="F38" s="75"/>
      <c r="G38" s="59"/>
    </row>
    <row r="39" spans="1:7" ht="24.75" customHeight="1">
      <c r="A39" s="84" t="s">
        <v>77</v>
      </c>
      <c r="B39" s="89" t="s">
        <v>247</v>
      </c>
      <c r="C39" s="26"/>
      <c r="D39" s="75"/>
      <c r="E39" s="44"/>
      <c r="F39" s="75"/>
      <c r="G39" s="59"/>
    </row>
    <row r="40" spans="1:7" ht="38.25" customHeight="1">
      <c r="A40" s="84" t="s">
        <v>78</v>
      </c>
      <c r="B40" s="89" t="s">
        <v>67</v>
      </c>
      <c r="C40" s="26"/>
      <c r="D40" s="75"/>
      <c r="E40" s="44"/>
      <c r="F40" s="75"/>
      <c r="G40" s="59"/>
    </row>
    <row r="41" spans="1:7" ht="24.75" customHeight="1">
      <c r="A41" s="84" t="s">
        <v>79</v>
      </c>
      <c r="B41" s="89" t="s">
        <v>67</v>
      </c>
      <c r="C41" s="26"/>
      <c r="D41" s="75"/>
      <c r="E41" s="44"/>
      <c r="F41" s="75"/>
      <c r="G41" s="59"/>
    </row>
    <row r="42" spans="1:7" ht="23.25" customHeight="1">
      <c r="A42" s="84" t="s">
        <v>80</v>
      </c>
      <c r="B42" s="89" t="s">
        <v>45</v>
      </c>
      <c r="C42" s="26"/>
      <c r="D42" s="75"/>
      <c r="E42" s="44"/>
      <c r="F42" s="75"/>
      <c r="G42" s="59"/>
    </row>
    <row r="43" spans="1:7" ht="27.75" customHeight="1">
      <c r="A43" s="84" t="s">
        <v>81</v>
      </c>
      <c r="B43" s="89" t="s">
        <v>82</v>
      </c>
      <c r="C43" s="26"/>
      <c r="D43" s="75"/>
      <c r="E43" s="44"/>
      <c r="F43" s="75"/>
      <c r="G43" s="59"/>
    </row>
    <row r="44" spans="1:7" ht="34.5" customHeight="1">
      <c r="A44" s="84" t="s">
        <v>83</v>
      </c>
      <c r="B44" s="89" t="s">
        <v>82</v>
      </c>
      <c r="C44" s="26"/>
      <c r="D44" s="75"/>
      <c r="E44" s="44"/>
      <c r="F44" s="75"/>
      <c r="G44" s="59"/>
    </row>
    <row r="45" spans="1:7" ht="38.25" customHeight="1">
      <c r="A45" s="84" t="s">
        <v>84</v>
      </c>
      <c r="B45" s="89" t="s">
        <v>82</v>
      </c>
      <c r="C45" s="26"/>
      <c r="D45" s="75"/>
      <c r="E45" s="44"/>
      <c r="F45" s="75"/>
      <c r="G45" s="59"/>
    </row>
    <row r="46" spans="1:7" ht="32.25" customHeight="1">
      <c r="A46" s="84" t="s">
        <v>85</v>
      </c>
      <c r="B46" s="89" t="s">
        <v>82</v>
      </c>
      <c r="C46" s="26"/>
      <c r="D46" s="75"/>
      <c r="E46" s="44"/>
      <c r="F46" s="75"/>
      <c r="G46" s="59"/>
    </row>
    <row r="47" spans="1:7" ht="27.75" customHeight="1">
      <c r="A47" s="84" t="s">
        <v>86</v>
      </c>
      <c r="B47" s="89" t="s">
        <v>45</v>
      </c>
      <c r="C47" s="26"/>
      <c r="D47" s="75"/>
      <c r="E47" s="44"/>
      <c r="F47" s="75"/>
      <c r="G47" s="59"/>
    </row>
    <row r="48" spans="1:7" ht="15.75" customHeight="1">
      <c r="A48" s="84" t="s">
        <v>87</v>
      </c>
      <c r="B48" s="89" t="s">
        <v>45</v>
      </c>
      <c r="C48" s="26"/>
      <c r="D48" s="75"/>
      <c r="E48" s="44"/>
      <c r="F48" s="75"/>
      <c r="G48" s="59"/>
    </row>
    <row r="49" spans="1:7" ht="24.75" customHeight="1">
      <c r="A49" s="84" t="s">
        <v>88</v>
      </c>
      <c r="B49" s="89" t="s">
        <v>89</v>
      </c>
      <c r="C49" s="26"/>
      <c r="D49" s="75"/>
      <c r="E49" s="44"/>
      <c r="F49" s="75"/>
      <c r="G49" s="59"/>
    </row>
    <row r="50" spans="1:7" ht="26.25" customHeight="1">
      <c r="A50" s="84" t="s">
        <v>90</v>
      </c>
      <c r="B50" s="89" t="s">
        <v>67</v>
      </c>
      <c r="C50" s="26"/>
      <c r="D50" s="75"/>
      <c r="E50" s="44"/>
      <c r="F50" s="75"/>
      <c r="G50" s="59"/>
    </row>
    <row r="51" spans="1:7" ht="29.25" customHeight="1">
      <c r="A51" s="84" t="s">
        <v>91</v>
      </c>
      <c r="B51" s="89" t="s">
        <v>67</v>
      </c>
      <c r="C51" s="26"/>
      <c r="D51" s="75"/>
      <c r="E51" s="44"/>
      <c r="F51" s="75"/>
      <c r="G51" s="59"/>
    </row>
    <row r="52" spans="1:7" ht="32.25" customHeight="1">
      <c r="A52" s="84" t="s">
        <v>92</v>
      </c>
      <c r="B52" s="89" t="s">
        <v>67</v>
      </c>
      <c r="C52" s="26"/>
      <c r="D52" s="75"/>
      <c r="E52" s="44"/>
      <c r="F52" s="75"/>
      <c r="G52" s="59"/>
    </row>
    <row r="53" spans="1:7" ht="30" customHeight="1">
      <c r="A53" s="84" t="s">
        <v>93</v>
      </c>
      <c r="B53" s="89" t="s">
        <v>67</v>
      </c>
      <c r="C53" s="26"/>
      <c r="D53" s="75"/>
      <c r="E53" s="44"/>
      <c r="F53" s="75"/>
      <c r="G53" s="59"/>
    </row>
    <row r="54" spans="1:7" ht="27.75" customHeight="1">
      <c r="A54" s="84" t="s">
        <v>94</v>
      </c>
      <c r="B54" s="89" t="s">
        <v>67</v>
      </c>
      <c r="C54" s="26"/>
      <c r="D54" s="75"/>
      <c r="E54" s="44"/>
      <c r="F54" s="75"/>
      <c r="G54" s="59"/>
    </row>
    <row r="55" spans="1:7" ht="33.75" customHeight="1">
      <c r="A55" s="84" t="s">
        <v>95</v>
      </c>
      <c r="B55" s="89" t="s">
        <v>96</v>
      </c>
      <c r="C55" s="26"/>
      <c r="D55" s="75"/>
      <c r="E55" s="44"/>
      <c r="F55" s="75"/>
      <c r="G55" s="59"/>
    </row>
    <row r="56" spans="1:7" ht="26.25" customHeight="1">
      <c r="A56" s="84" t="s">
        <v>97</v>
      </c>
      <c r="B56" s="89" t="s">
        <v>89</v>
      </c>
      <c r="C56" s="26"/>
      <c r="D56" s="75"/>
      <c r="E56" s="44"/>
      <c r="F56" s="75"/>
      <c r="G56" s="59"/>
    </row>
    <row r="57" spans="1:7" ht="29.25" customHeight="1">
      <c r="A57" s="84" t="s">
        <v>98</v>
      </c>
      <c r="B57" s="89" t="s">
        <v>67</v>
      </c>
      <c r="C57" s="26"/>
      <c r="D57" s="75"/>
      <c r="E57" s="44"/>
      <c r="F57" s="75"/>
      <c r="G57" s="59"/>
    </row>
    <row r="58" spans="1:7" ht="18" customHeight="1">
      <c r="A58" s="84" t="s">
        <v>99</v>
      </c>
      <c r="B58" s="89" t="s">
        <v>89</v>
      </c>
      <c r="C58" s="26"/>
      <c r="D58" s="75"/>
      <c r="E58" s="44"/>
      <c r="F58" s="75"/>
      <c r="G58" s="59"/>
    </row>
    <row r="59" spans="1:7" ht="30" customHeight="1">
      <c r="A59" s="84" t="s">
        <v>100</v>
      </c>
      <c r="B59" s="89" t="s">
        <v>101</v>
      </c>
      <c r="C59" s="26"/>
      <c r="D59" s="75"/>
      <c r="E59" s="44"/>
      <c r="F59" s="75"/>
      <c r="G59" s="59"/>
    </row>
    <row r="60" spans="1:7" ht="15">
      <c r="A60" s="84" t="s">
        <v>102</v>
      </c>
      <c r="B60" s="89"/>
      <c r="C60" s="26"/>
      <c r="D60" s="75"/>
      <c r="E60" s="44"/>
      <c r="F60" s="75"/>
      <c r="G60" s="59"/>
    </row>
    <row r="61" spans="1:7" ht="20.25" customHeight="1">
      <c r="A61" s="86" t="s">
        <v>103</v>
      </c>
      <c r="B61" s="89" t="s">
        <v>104</v>
      </c>
      <c r="C61" s="26"/>
      <c r="D61" s="75"/>
      <c r="E61" s="44"/>
      <c r="F61" s="75"/>
      <c r="G61" s="59"/>
    </row>
    <row r="62" spans="1:7" ht="19.5" customHeight="1">
      <c r="A62" s="86" t="s">
        <v>105</v>
      </c>
      <c r="B62" s="89" t="s">
        <v>104</v>
      </c>
      <c r="C62" s="26"/>
      <c r="D62" s="75"/>
      <c r="E62" s="44"/>
      <c r="F62" s="75"/>
      <c r="G62" s="59"/>
    </row>
    <row r="63" spans="1:7" ht="20.25" customHeight="1" thickBot="1">
      <c r="A63" s="87" t="s">
        <v>106</v>
      </c>
      <c r="B63" s="90" t="s">
        <v>104</v>
      </c>
      <c r="C63" s="63"/>
      <c r="D63" s="80"/>
      <c r="E63" s="73"/>
      <c r="F63" s="80"/>
      <c r="G63" s="64"/>
    </row>
  </sheetData>
  <sheetProtection/>
  <mergeCells count="1">
    <mergeCell ref="E2:G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zoomScale="75" zoomScaleNormal="75" zoomScalePageLayoutView="0" workbookViewId="0" topLeftCell="A1">
      <selection activeCell="D13" sqref="D13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19.125" style="131" customWidth="1"/>
    <col min="4" max="4" width="9.875" style="78" customWidth="1"/>
    <col min="5" max="5" width="10.625" style="78" customWidth="1"/>
    <col min="6" max="6" width="11.375" style="78" customWidth="1"/>
    <col min="7" max="7" width="11.00390625" style="78" customWidth="1"/>
    <col min="8" max="8" width="10.25390625" style="78" customWidth="1"/>
  </cols>
  <sheetData>
    <row r="1" spans="1:8" ht="15.75" thickBot="1">
      <c r="A1" s="1"/>
      <c r="B1" s="1"/>
      <c r="C1" s="12"/>
      <c r="D1" s="1"/>
      <c r="E1" s="1"/>
      <c r="F1" s="3"/>
      <c r="G1" s="1"/>
      <c r="H1" s="3"/>
    </row>
    <row r="2" spans="1:18" ht="16.5" thickBot="1">
      <c r="A2" s="102" t="s">
        <v>0</v>
      </c>
      <c r="B2" s="104" t="s">
        <v>1</v>
      </c>
      <c r="C2" s="103" t="s">
        <v>8</v>
      </c>
      <c r="D2" s="151" t="s">
        <v>292</v>
      </c>
      <c r="E2" s="151" t="s">
        <v>293</v>
      </c>
      <c r="F2" s="249" t="s">
        <v>2</v>
      </c>
      <c r="G2" s="250"/>
      <c r="H2" s="251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5"/>
      <c r="B3" s="115"/>
      <c r="C3" s="106" t="s">
        <v>9</v>
      </c>
      <c r="D3" s="152" t="s">
        <v>231</v>
      </c>
      <c r="E3" s="106" t="s">
        <v>284</v>
      </c>
      <c r="F3" s="153" t="s">
        <v>309</v>
      </c>
      <c r="G3" s="106" t="s">
        <v>322</v>
      </c>
      <c r="H3" s="106" t="s">
        <v>331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91"/>
      <c r="C4" s="88"/>
      <c r="D4" s="25"/>
      <c r="E4" s="25"/>
      <c r="F4" s="25"/>
      <c r="G4" s="25"/>
      <c r="H4" s="25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.75">
      <c r="A5" s="132" t="s">
        <v>109</v>
      </c>
      <c r="B5" s="14"/>
      <c r="C5" s="70"/>
      <c r="D5" s="51"/>
      <c r="E5" s="51"/>
      <c r="F5" s="51"/>
      <c r="G5" s="51"/>
      <c r="H5" s="51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19"/>
      <c r="B6" s="3"/>
      <c r="C6" s="42"/>
      <c r="D6" s="40"/>
      <c r="E6" s="40"/>
      <c r="F6" s="40"/>
      <c r="G6" s="40"/>
      <c r="H6" s="40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62.25" customHeight="1">
      <c r="A7" s="22" t="s">
        <v>110</v>
      </c>
      <c r="B7" s="3"/>
      <c r="C7" s="145" t="s">
        <v>305</v>
      </c>
      <c r="D7" s="40">
        <v>25262</v>
      </c>
      <c r="E7" s="238">
        <f>D7*106.3%</f>
        <v>26853.505999999998</v>
      </c>
      <c r="F7" s="238">
        <f>E7*104.7%</f>
        <v>28115.620781999995</v>
      </c>
      <c r="G7" s="238">
        <f>F7*104.2%</f>
        <v>29296.476854843997</v>
      </c>
      <c r="H7" s="238">
        <f>G7*103.9%</f>
        <v>30439.03945218292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7.25" customHeight="1">
      <c r="A8" s="21"/>
      <c r="B8" s="54"/>
      <c r="C8" s="155" t="s">
        <v>271</v>
      </c>
      <c r="D8" s="52">
        <v>105.5</v>
      </c>
      <c r="E8" s="52">
        <v>106.3</v>
      </c>
      <c r="F8" s="52">
        <v>104.7</v>
      </c>
      <c r="G8" s="52">
        <v>104.2</v>
      </c>
      <c r="H8" s="52">
        <v>103.9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60" customHeight="1">
      <c r="A9" s="22" t="s">
        <v>111</v>
      </c>
      <c r="B9" s="54"/>
      <c r="C9" s="145" t="s">
        <v>305</v>
      </c>
      <c r="D9" s="52"/>
      <c r="E9" s="52"/>
      <c r="F9" s="52"/>
      <c r="G9" s="52"/>
      <c r="H9" s="52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5" customHeight="1">
      <c r="A10" s="33"/>
      <c r="B10" s="54"/>
      <c r="C10" s="155" t="s">
        <v>271</v>
      </c>
      <c r="D10" s="52"/>
      <c r="E10" s="52"/>
      <c r="F10" s="52"/>
      <c r="G10" s="52"/>
      <c r="H10" s="52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60.75" customHeight="1">
      <c r="A11" s="30" t="s">
        <v>201</v>
      </c>
      <c r="B11" s="54"/>
      <c r="C11" s="145" t="s">
        <v>305</v>
      </c>
      <c r="D11" s="52">
        <v>524.9</v>
      </c>
      <c r="E11" s="52">
        <v>691.1</v>
      </c>
      <c r="F11" s="52">
        <v>729.29</v>
      </c>
      <c r="G11" s="52">
        <v>769.2</v>
      </c>
      <c r="H11" s="52">
        <v>807.81</v>
      </c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5" customHeight="1">
      <c r="A12" s="33"/>
      <c r="B12" s="54"/>
      <c r="C12" s="155" t="s">
        <v>271</v>
      </c>
      <c r="D12" s="241">
        <v>101.8</v>
      </c>
      <c r="E12" s="241">
        <f>E11/D11*100</f>
        <v>131.66317393789296</v>
      </c>
      <c r="F12" s="241">
        <f>F11/E11*100</f>
        <v>105.525973086384</v>
      </c>
      <c r="G12" s="241">
        <f>G11/F11*100</f>
        <v>105.47244580345267</v>
      </c>
      <c r="H12" s="241">
        <f>H11/G11*100</f>
        <v>105.0195007800312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8" ht="12.75">
      <c r="A13" s="1"/>
      <c r="B13" s="1"/>
      <c r="C13" s="12"/>
      <c r="D13" s="1"/>
      <c r="E13" s="1"/>
      <c r="F13" s="1"/>
      <c r="G13" s="1"/>
      <c r="H13" s="1"/>
    </row>
    <row r="14" spans="1:8" ht="15">
      <c r="A14" s="10" t="s">
        <v>208</v>
      </c>
      <c r="B14" s="1"/>
      <c r="C14" s="12"/>
      <c r="D14" s="1"/>
      <c r="E14" s="1"/>
      <c r="F14" s="1"/>
      <c r="G14" s="1"/>
      <c r="H14" s="1"/>
    </row>
    <row r="15" spans="1:8" ht="15">
      <c r="A15" s="11" t="s">
        <v>291</v>
      </c>
      <c r="C15" s="12"/>
      <c r="D15" s="1"/>
      <c r="E15" s="1"/>
      <c r="F15" s="1"/>
      <c r="G15" s="1"/>
      <c r="H15" s="1"/>
    </row>
    <row r="16" spans="1:8" ht="15">
      <c r="A16" s="2"/>
      <c r="C16" s="12"/>
      <c r="D16" s="1"/>
      <c r="E16" s="1"/>
      <c r="F16" s="1"/>
      <c r="G16" s="1"/>
      <c r="H16" s="1"/>
    </row>
    <row r="17" spans="3:8" ht="12.75">
      <c r="C17" s="12"/>
      <c r="D17" s="1"/>
      <c r="E17" s="1"/>
      <c r="F17" s="1"/>
      <c r="G17" s="1"/>
      <c r="H17" s="1"/>
    </row>
    <row r="18" spans="3:8" ht="12.75">
      <c r="C18" s="12"/>
      <c r="D18" s="1"/>
      <c r="E18" s="1"/>
      <c r="F18" s="1"/>
      <c r="G18" s="1"/>
      <c r="H18" s="1"/>
    </row>
    <row r="19" spans="3:8" ht="12.75">
      <c r="C19" s="12"/>
      <c r="D19" s="1"/>
      <c r="E19" s="1"/>
      <c r="F19" s="1"/>
      <c r="G19" s="1"/>
      <c r="H19" s="1"/>
    </row>
    <row r="20" spans="3:8" ht="12.75">
      <c r="C20" s="12"/>
      <c r="D20" s="1"/>
      <c r="E20" s="1"/>
      <c r="F20" s="1"/>
      <c r="G20" s="1"/>
      <c r="H20" s="1"/>
    </row>
    <row r="21" spans="3:8" ht="12.75">
      <c r="C21" s="12"/>
      <c r="D21" s="1"/>
      <c r="E21" s="1"/>
      <c r="F21" s="1"/>
      <c r="G21" s="1"/>
      <c r="H21" s="1"/>
    </row>
    <row r="22" spans="3:8" ht="12.75">
      <c r="C22" s="12"/>
      <c r="D22" s="1"/>
      <c r="E22" s="1"/>
      <c r="F22" s="1"/>
      <c r="G22" s="1"/>
      <c r="H22" s="1"/>
    </row>
    <row r="23" spans="3:8" ht="12.75">
      <c r="C23" s="12"/>
      <c r="D23" s="1"/>
      <c r="E23" s="1"/>
      <c r="F23" s="1"/>
      <c r="G23" s="1"/>
      <c r="H23" s="1"/>
    </row>
    <row r="24" spans="3:8" ht="12.75">
      <c r="C24" s="12"/>
      <c r="D24" s="1"/>
      <c r="E24" s="1"/>
      <c r="F24" s="1"/>
      <c r="G24" s="1"/>
      <c r="H24" s="1"/>
    </row>
    <row r="25" spans="3:8" ht="12.75">
      <c r="C25" s="12"/>
      <c r="D25" s="1"/>
      <c r="E25" s="1"/>
      <c r="F25" s="1"/>
      <c r="G25" s="1"/>
      <c r="H25" s="1"/>
    </row>
    <row r="26" spans="3:8" ht="12.75">
      <c r="C26" s="12"/>
      <c r="D26" s="1"/>
      <c r="E26" s="1"/>
      <c r="F26" s="1"/>
      <c r="G26" s="1"/>
      <c r="H26" s="1"/>
    </row>
    <row r="27" spans="3:8" ht="12.75">
      <c r="C27" s="12"/>
      <c r="D27" s="1"/>
      <c r="E27" s="1"/>
      <c r="F27" s="1"/>
      <c r="G27" s="1"/>
      <c r="H27" s="1"/>
    </row>
    <row r="28" spans="3:8" ht="12.75">
      <c r="C28" s="12"/>
      <c r="D28" s="1"/>
      <c r="E28" s="1"/>
      <c r="F28" s="1"/>
      <c r="G28" s="1"/>
      <c r="H28" s="1"/>
    </row>
    <row r="29" spans="3:8" ht="12.75">
      <c r="C29" s="12"/>
      <c r="D29" s="1"/>
      <c r="E29" s="1"/>
      <c r="F29" s="1"/>
      <c r="G29" s="1"/>
      <c r="H29" s="1"/>
    </row>
    <row r="30" spans="3:8" ht="12.75">
      <c r="C30" s="12"/>
      <c r="D30" s="1"/>
      <c r="E30" s="1"/>
      <c r="F30" s="1"/>
      <c r="G30" s="1"/>
      <c r="H30" s="1"/>
    </row>
    <row r="31" spans="3:8" ht="12.75">
      <c r="C31" s="12"/>
      <c r="D31" s="1"/>
      <c r="E31" s="1"/>
      <c r="F31" s="1"/>
      <c r="G31" s="1"/>
      <c r="H31" s="1"/>
    </row>
    <row r="32" spans="3:8" ht="12.75">
      <c r="C32" s="12"/>
      <c r="D32" s="1"/>
      <c r="E32" s="1"/>
      <c r="F32" s="1"/>
      <c r="G32" s="1"/>
      <c r="H32" s="1"/>
    </row>
    <row r="33" spans="3:8" ht="12.75">
      <c r="C33" s="12"/>
      <c r="D33" s="1"/>
      <c r="E33" s="1"/>
      <c r="F33" s="1"/>
      <c r="G33" s="1"/>
      <c r="H33" s="1"/>
    </row>
    <row r="34" spans="3:8" ht="12.75">
      <c r="C34" s="12"/>
      <c r="D34" s="1"/>
      <c r="E34" s="1"/>
      <c r="F34" s="1"/>
      <c r="G34" s="1"/>
      <c r="H34" s="1"/>
    </row>
    <row r="35" spans="3:8" ht="12.75">
      <c r="C35" s="12"/>
      <c r="D35" s="1"/>
      <c r="E35" s="1"/>
      <c r="F35" s="1"/>
      <c r="G35" s="1"/>
      <c r="H35" s="1"/>
    </row>
    <row r="36" spans="3:8" ht="12.75">
      <c r="C36" s="12"/>
      <c r="D36" s="1"/>
      <c r="E36" s="1"/>
      <c r="F36" s="1"/>
      <c r="G36" s="1"/>
      <c r="H36" s="1"/>
    </row>
    <row r="37" spans="3:8" ht="12.75">
      <c r="C37" s="12"/>
      <c r="D37" s="1"/>
      <c r="E37" s="1"/>
      <c r="F37" s="1"/>
      <c r="G37" s="1"/>
      <c r="H37" s="1"/>
    </row>
    <row r="38" spans="3:8" ht="12.75">
      <c r="C38" s="12"/>
      <c r="D38" s="1"/>
      <c r="E38" s="1"/>
      <c r="F38" s="1"/>
      <c r="G38" s="1"/>
      <c r="H38" s="1"/>
    </row>
    <row r="39" spans="3:8" ht="12.75">
      <c r="C39" s="12"/>
      <c r="D39" s="1"/>
      <c r="E39" s="1"/>
      <c r="F39" s="1"/>
      <c r="G39" s="1"/>
      <c r="H39" s="1"/>
    </row>
    <row r="40" spans="3:8" ht="12.75">
      <c r="C40" s="12"/>
      <c r="D40" s="1"/>
      <c r="E40" s="1"/>
      <c r="F40" s="1"/>
      <c r="G40" s="1"/>
      <c r="H40" s="1"/>
    </row>
    <row r="41" spans="3:8" ht="12.75">
      <c r="C41" s="12"/>
      <c r="D41" s="1"/>
      <c r="E41" s="1"/>
      <c r="F41" s="1"/>
      <c r="G41" s="1"/>
      <c r="H41" s="1"/>
    </row>
    <row r="42" spans="3:8" ht="12.75">
      <c r="C42" s="12"/>
      <c r="D42" s="1"/>
      <c r="E42" s="1"/>
      <c r="F42" s="1"/>
      <c r="G42" s="1"/>
      <c r="H42" s="1"/>
    </row>
    <row r="43" spans="3:8" ht="12.75">
      <c r="C43" s="12"/>
      <c r="D43" s="1"/>
      <c r="E43" s="1"/>
      <c r="F43" s="1"/>
      <c r="G43" s="1"/>
      <c r="H43" s="1"/>
    </row>
    <row r="44" spans="3:8" ht="12.75">
      <c r="C44" s="12"/>
      <c r="D44" s="1"/>
      <c r="E44" s="1"/>
      <c r="F44" s="1"/>
      <c r="G44" s="1"/>
      <c r="H44" s="1"/>
    </row>
    <row r="45" spans="3:8" ht="12.75">
      <c r="C45" s="12"/>
      <c r="D45" s="1"/>
      <c r="E45" s="1"/>
      <c r="F45" s="1"/>
      <c r="G45" s="1"/>
      <c r="H45" s="1"/>
    </row>
    <row r="46" spans="3:8" ht="12.75">
      <c r="C46" s="12"/>
      <c r="D46" s="1"/>
      <c r="E46" s="1"/>
      <c r="F46" s="1"/>
      <c r="G46" s="1"/>
      <c r="H46" s="1"/>
    </row>
    <row r="47" spans="3:8" ht="12.75">
      <c r="C47" s="12"/>
      <c r="D47" s="1"/>
      <c r="E47" s="1"/>
      <c r="F47" s="1"/>
      <c r="G47" s="1"/>
      <c r="H47" s="1"/>
    </row>
    <row r="48" spans="3:8" ht="12.75">
      <c r="C48" s="12"/>
      <c r="D48" s="1"/>
      <c r="E48" s="1"/>
      <c r="F48" s="1"/>
      <c r="G48" s="1"/>
      <c r="H48" s="1"/>
    </row>
    <row r="49" spans="3:8" ht="12.75">
      <c r="C49" s="12"/>
      <c r="D49" s="1"/>
      <c r="E49" s="1"/>
      <c r="F49" s="1"/>
      <c r="G49" s="1"/>
      <c r="H49" s="1"/>
    </row>
    <row r="50" spans="3:8" ht="12.75">
      <c r="C50" s="12"/>
      <c r="D50" s="1"/>
      <c r="E50" s="1"/>
      <c r="F50" s="1"/>
      <c r="G50" s="1"/>
      <c r="H50" s="1"/>
    </row>
    <row r="51" spans="3:8" ht="12.75">
      <c r="C51" s="12"/>
      <c r="D51" s="1"/>
      <c r="E51" s="1"/>
      <c r="F51" s="1"/>
      <c r="G51" s="1"/>
      <c r="H51" s="1"/>
    </row>
    <row r="52" spans="3:8" ht="12.75">
      <c r="C52" s="12"/>
      <c r="D52" s="1"/>
      <c r="E52" s="1"/>
      <c r="F52" s="1"/>
      <c r="G52" s="1"/>
      <c r="H52" s="1"/>
    </row>
    <row r="53" spans="3:8" ht="12.75">
      <c r="C53" s="12"/>
      <c r="D53" s="1"/>
      <c r="E53" s="1"/>
      <c r="F53" s="1"/>
      <c r="G53" s="1"/>
      <c r="H53" s="1"/>
    </row>
    <row r="54" spans="3:8" ht="12.75">
      <c r="C54" s="12"/>
      <c r="D54" s="1"/>
      <c r="E54" s="1"/>
      <c r="F54" s="1"/>
      <c r="G54" s="1"/>
      <c r="H54" s="1"/>
    </row>
    <row r="55" spans="3:8" ht="12.75">
      <c r="C55" s="12"/>
      <c r="D55" s="1"/>
      <c r="E55" s="1"/>
      <c r="F55" s="1"/>
      <c r="G55" s="1"/>
      <c r="H55" s="1"/>
    </row>
    <row r="56" spans="3:8" ht="12.75">
      <c r="C56" s="12"/>
      <c r="D56" s="1"/>
      <c r="E56" s="1"/>
      <c r="F56" s="1"/>
      <c r="G56" s="1"/>
      <c r="H56" s="1"/>
    </row>
    <row r="57" spans="3:8" ht="12.75">
      <c r="C57" s="12"/>
      <c r="D57" s="1"/>
      <c r="E57" s="1"/>
      <c r="F57" s="1"/>
      <c r="G57" s="1"/>
      <c r="H57" s="1"/>
    </row>
    <row r="58" spans="3:8" ht="12.75">
      <c r="C58" s="12"/>
      <c r="D58" s="1"/>
      <c r="E58" s="1"/>
      <c r="F58" s="1"/>
      <c r="G58" s="1"/>
      <c r="H58" s="1"/>
    </row>
    <row r="59" spans="3:8" ht="12.75">
      <c r="C59" s="12"/>
      <c r="D59" s="1"/>
      <c r="E59" s="1"/>
      <c r="F59" s="1"/>
      <c r="G59" s="1"/>
      <c r="H59" s="1"/>
    </row>
    <row r="60" spans="3:8" ht="12.75">
      <c r="C60" s="12"/>
      <c r="D60" s="1"/>
      <c r="E60" s="1"/>
      <c r="F60" s="1"/>
      <c r="G60" s="1"/>
      <c r="H60" s="1"/>
    </row>
    <row r="61" spans="3:8" ht="12.75">
      <c r="C61" s="12"/>
      <c r="D61" s="1"/>
      <c r="E61" s="1"/>
      <c r="F61" s="1"/>
      <c r="G61" s="1"/>
      <c r="H61" s="1"/>
    </row>
    <row r="62" spans="3:8" ht="12.75">
      <c r="C62" s="12"/>
      <c r="D62" s="1"/>
      <c r="E62" s="1"/>
      <c r="F62" s="1"/>
      <c r="G62" s="1"/>
      <c r="H62" s="1"/>
    </row>
    <row r="63" spans="3:8" ht="12.75">
      <c r="C63" s="12"/>
      <c r="D63" s="1"/>
      <c r="E63" s="1"/>
      <c r="F63" s="1"/>
      <c r="G63" s="1"/>
      <c r="H63" s="1"/>
    </row>
    <row r="64" spans="3:8" ht="12.75">
      <c r="C64" s="12"/>
      <c r="D64" s="1"/>
      <c r="E64" s="1"/>
      <c r="F64" s="1"/>
      <c r="G64" s="1"/>
      <c r="H64" s="1"/>
    </row>
    <row r="65" spans="3:8" ht="12.75">
      <c r="C65" s="12"/>
      <c r="D65" s="1"/>
      <c r="E65" s="1"/>
      <c r="F65" s="1"/>
      <c r="G65" s="1"/>
      <c r="H65" s="1"/>
    </row>
    <row r="66" spans="3:8" ht="12.75">
      <c r="C66" s="12"/>
      <c r="D66" s="1"/>
      <c r="E66" s="1"/>
      <c r="F66" s="1"/>
      <c r="G66" s="1"/>
      <c r="H66" s="1"/>
    </row>
    <row r="67" spans="3:8" ht="12.75">
      <c r="C67" s="12"/>
      <c r="D67" s="1"/>
      <c r="E67" s="1"/>
      <c r="F67" s="1"/>
      <c r="G67" s="1"/>
      <c r="H67" s="1"/>
    </row>
    <row r="68" spans="3:8" ht="12.75">
      <c r="C68" s="12"/>
      <c r="D68" s="1"/>
      <c r="E68" s="1"/>
      <c r="F68" s="1"/>
      <c r="G68" s="1"/>
      <c r="H68" s="1"/>
    </row>
    <row r="69" spans="3:8" ht="12.75">
      <c r="C69" s="12"/>
      <c r="D69" s="1"/>
      <c r="E69" s="1"/>
      <c r="F69" s="1"/>
      <c r="G69" s="1"/>
      <c r="H69" s="1"/>
    </row>
    <row r="70" spans="3:8" ht="12.75">
      <c r="C70" s="12"/>
      <c r="D70" s="1"/>
      <c r="E70" s="1"/>
      <c r="F70" s="1"/>
      <c r="G70" s="1"/>
      <c r="H70" s="1"/>
    </row>
    <row r="71" spans="3:8" ht="12.75">
      <c r="C71" s="12"/>
      <c r="D71" s="1"/>
      <c r="E71" s="1"/>
      <c r="F71" s="1"/>
      <c r="G71" s="1"/>
      <c r="H71" s="1"/>
    </row>
    <row r="72" spans="3:8" ht="12.75">
      <c r="C72" s="12"/>
      <c r="D72" s="1"/>
      <c r="E72" s="1"/>
      <c r="F72" s="1"/>
      <c r="G72" s="1"/>
      <c r="H72" s="1"/>
    </row>
    <row r="73" spans="3:8" ht="12.75">
      <c r="C73" s="12"/>
      <c r="D73" s="1"/>
      <c r="E73" s="1"/>
      <c r="F73" s="1"/>
      <c r="G73" s="1"/>
      <c r="H73" s="1"/>
    </row>
    <row r="74" spans="3:8" ht="12.75">
      <c r="C74" s="12"/>
      <c r="D74" s="1"/>
      <c r="E74" s="1"/>
      <c r="F74" s="1"/>
      <c r="G74" s="1"/>
      <c r="H74" s="1"/>
    </row>
    <row r="75" spans="3:8" ht="12.75">
      <c r="C75" s="12"/>
      <c r="D75" s="1"/>
      <c r="E75" s="1"/>
      <c r="F75" s="1"/>
      <c r="G75" s="1"/>
      <c r="H75" s="1"/>
    </row>
    <row r="76" spans="3:8" ht="12.75">
      <c r="C76" s="12"/>
      <c r="D76" s="1"/>
      <c r="E76" s="1"/>
      <c r="F76" s="1"/>
      <c r="G76" s="1"/>
      <c r="H76" s="1"/>
    </row>
    <row r="77" spans="3:8" ht="12.75">
      <c r="C77" s="12"/>
      <c r="D77" s="1"/>
      <c r="E77" s="1"/>
      <c r="F77" s="1"/>
      <c r="G77" s="1"/>
      <c r="H77" s="1"/>
    </row>
    <row r="78" spans="3:8" ht="12.75">
      <c r="C78" s="12"/>
      <c r="D78" s="1"/>
      <c r="E78" s="1"/>
      <c r="F78" s="1"/>
      <c r="G78" s="1"/>
      <c r="H78" s="1"/>
    </row>
    <row r="79" spans="3:8" ht="12.75">
      <c r="C79" s="12"/>
      <c r="D79" s="1"/>
      <c r="E79" s="1"/>
      <c r="F79" s="1"/>
      <c r="G79" s="1"/>
      <c r="H79" s="1"/>
    </row>
    <row r="80" spans="3:8" ht="12.75">
      <c r="C80" s="12"/>
      <c r="D80" s="1"/>
      <c r="E80" s="1"/>
      <c r="F80" s="1"/>
      <c r="G80" s="1"/>
      <c r="H80" s="1"/>
    </row>
    <row r="81" spans="3:8" ht="12.75">
      <c r="C81" s="12"/>
      <c r="D81" s="1"/>
      <c r="E81" s="1"/>
      <c r="F81" s="1"/>
      <c r="G81" s="1"/>
      <c r="H81" s="1"/>
    </row>
    <row r="82" spans="3:8" ht="12.75">
      <c r="C82" s="12"/>
      <c r="D82" s="1"/>
      <c r="E82" s="1"/>
      <c r="F82" s="1"/>
      <c r="G82" s="1"/>
      <c r="H82" s="1"/>
    </row>
    <row r="83" spans="3:8" ht="12.75">
      <c r="C83" s="12"/>
      <c r="D83" s="1"/>
      <c r="E83" s="1"/>
      <c r="F83" s="1"/>
      <c r="G83" s="1"/>
      <c r="H83" s="1"/>
    </row>
    <row r="84" spans="3:8" ht="12.75">
      <c r="C84" s="12"/>
      <c r="D84" s="1"/>
      <c r="E84" s="1"/>
      <c r="F84" s="1"/>
      <c r="G84" s="1"/>
      <c r="H84" s="1"/>
    </row>
    <row r="85" spans="3:8" ht="12.75">
      <c r="C85" s="12"/>
      <c r="D85" s="1"/>
      <c r="E85" s="1"/>
      <c r="F85" s="1"/>
      <c r="G85" s="1"/>
      <c r="H85" s="1"/>
    </row>
    <row r="86" spans="3:8" ht="12.75">
      <c r="C86" s="12"/>
      <c r="D86" s="1"/>
      <c r="E86" s="1"/>
      <c r="F86" s="1"/>
      <c r="G86" s="1"/>
      <c r="H86" s="1"/>
    </row>
    <row r="87" spans="3:8" ht="12.75">
      <c r="C87" s="12"/>
      <c r="D87" s="1"/>
      <c r="E87" s="1"/>
      <c r="F87" s="1"/>
      <c r="G87" s="1"/>
      <c r="H87" s="1"/>
    </row>
    <row r="88" spans="3:8" ht="12.75">
      <c r="C88" s="12"/>
      <c r="D88" s="1"/>
      <c r="E88" s="1"/>
      <c r="F88" s="1"/>
      <c r="G88" s="1"/>
      <c r="H88" s="1"/>
    </row>
    <row r="89" spans="3:8" ht="12.75">
      <c r="C89" s="12"/>
      <c r="D89" s="1"/>
      <c r="E89" s="1"/>
      <c r="F89" s="1"/>
      <c r="G89" s="1"/>
      <c r="H89" s="1"/>
    </row>
    <row r="90" spans="3:8" ht="12.75">
      <c r="C90" s="12"/>
      <c r="D90" s="1"/>
      <c r="E90" s="1"/>
      <c r="F90" s="1"/>
      <c r="G90" s="1"/>
      <c r="H90" s="1"/>
    </row>
    <row r="91" spans="3:8" ht="12.75">
      <c r="C91" s="12"/>
      <c r="D91" s="1"/>
      <c r="E91" s="1"/>
      <c r="F91" s="1"/>
      <c r="G91" s="1"/>
      <c r="H91" s="1"/>
    </row>
    <row r="92" spans="3:8" ht="12.75">
      <c r="C92" s="12"/>
      <c r="D92" s="1"/>
      <c r="E92" s="1"/>
      <c r="F92" s="1"/>
      <c r="G92" s="1"/>
      <c r="H92" s="1"/>
    </row>
    <row r="93" spans="3:8" ht="12.75">
      <c r="C93" s="12"/>
      <c r="D93" s="1"/>
      <c r="E93" s="1"/>
      <c r="F93" s="1"/>
      <c r="G93" s="1"/>
      <c r="H93" s="1"/>
    </row>
    <row r="94" spans="3:8" ht="12.75">
      <c r="C94" s="12"/>
      <c r="D94" s="1"/>
      <c r="E94" s="1"/>
      <c r="F94" s="1"/>
      <c r="G94" s="1"/>
      <c r="H94" s="1"/>
    </row>
    <row r="95" spans="3:8" ht="12.75">
      <c r="C95" s="12"/>
      <c r="D95" s="1"/>
      <c r="E95" s="1"/>
      <c r="F95" s="1"/>
      <c r="G95" s="1"/>
      <c r="H95" s="1"/>
    </row>
    <row r="96" spans="3:8" ht="12.75">
      <c r="C96" s="12"/>
      <c r="D96" s="1"/>
      <c r="E96" s="1"/>
      <c r="F96" s="1"/>
      <c r="G96" s="1"/>
      <c r="H96" s="1"/>
    </row>
    <row r="97" spans="3:8" ht="12.75">
      <c r="C97" s="12"/>
      <c r="D97" s="1"/>
      <c r="E97" s="1"/>
      <c r="F97" s="1"/>
      <c r="G97" s="1"/>
      <c r="H97" s="1"/>
    </row>
    <row r="98" spans="3:8" ht="12.75">
      <c r="C98" s="12"/>
      <c r="D98" s="1"/>
      <c r="E98" s="1"/>
      <c r="F98" s="1"/>
      <c r="G98" s="1"/>
      <c r="H98" s="1"/>
    </row>
    <row r="99" spans="3:8" ht="12.75">
      <c r="C99" s="12"/>
      <c r="D99" s="1"/>
      <c r="E99" s="1"/>
      <c r="F99" s="1"/>
      <c r="G99" s="1"/>
      <c r="H99" s="1"/>
    </row>
    <row r="100" spans="3:8" ht="12.75">
      <c r="C100" s="12"/>
      <c r="D100" s="1"/>
      <c r="E100" s="1"/>
      <c r="F100" s="1"/>
      <c r="G100" s="1"/>
      <c r="H100" s="1"/>
    </row>
    <row r="101" spans="3:8" ht="12.75">
      <c r="C101" s="12"/>
      <c r="D101" s="1"/>
      <c r="E101" s="1"/>
      <c r="F101" s="1"/>
      <c r="G101" s="1"/>
      <c r="H101" s="1"/>
    </row>
    <row r="102" spans="3:8" ht="12.75">
      <c r="C102" s="12"/>
      <c r="D102" s="1"/>
      <c r="E102" s="1"/>
      <c r="F102" s="1"/>
      <c r="G102" s="1"/>
      <c r="H102" s="1"/>
    </row>
    <row r="103" spans="3:8" ht="12.75">
      <c r="C103" s="12"/>
      <c r="D103" s="1"/>
      <c r="E103" s="1"/>
      <c r="F103" s="1"/>
      <c r="G103" s="1"/>
      <c r="H103" s="1"/>
    </row>
    <row r="104" spans="3:8" ht="12.75">
      <c r="C104" s="12"/>
      <c r="D104" s="1"/>
      <c r="E104" s="1"/>
      <c r="F104" s="1"/>
      <c r="G104" s="1"/>
      <c r="H104" s="1"/>
    </row>
    <row r="105" spans="3:8" ht="12.75">
      <c r="C105" s="12"/>
      <c r="D105" s="1"/>
      <c r="E105" s="1"/>
      <c r="F105" s="1"/>
      <c r="G105" s="1"/>
      <c r="H105" s="1"/>
    </row>
    <row r="106" spans="3:8" ht="12.75">
      <c r="C106" s="12"/>
      <c r="D106" s="1"/>
      <c r="E106" s="1"/>
      <c r="F106" s="1"/>
      <c r="G106" s="1"/>
      <c r="H106" s="1"/>
    </row>
    <row r="107" spans="3:8" ht="12.75">
      <c r="C107" s="12"/>
      <c r="D107" s="1"/>
      <c r="E107" s="1"/>
      <c r="F107" s="1"/>
      <c r="G107" s="1"/>
      <c r="H107" s="1"/>
    </row>
    <row r="108" spans="3:8" ht="12.75">
      <c r="C108" s="12"/>
      <c r="D108" s="1"/>
      <c r="E108" s="1"/>
      <c r="F108" s="1"/>
      <c r="G108" s="1"/>
      <c r="H108" s="1"/>
    </row>
    <row r="109" spans="3:8" ht="12.75">
      <c r="C109" s="12"/>
      <c r="D109" s="1"/>
      <c r="E109" s="1"/>
      <c r="F109" s="1"/>
      <c r="G109" s="1"/>
      <c r="H109" s="1"/>
    </row>
    <row r="110" spans="3:8" ht="12.75">
      <c r="C110" s="12"/>
      <c r="D110" s="1"/>
      <c r="E110" s="1"/>
      <c r="F110" s="1"/>
      <c r="G110" s="1"/>
      <c r="H110" s="1"/>
    </row>
    <row r="111" spans="3:8" ht="12.75">
      <c r="C111" s="12"/>
      <c r="D111" s="1"/>
      <c r="E111" s="1"/>
      <c r="F111" s="1"/>
      <c r="G111" s="1"/>
      <c r="H111" s="1"/>
    </row>
    <row r="112" spans="3:8" ht="12.75">
      <c r="C112" s="12"/>
      <c r="D112" s="1"/>
      <c r="E112" s="1"/>
      <c r="F112" s="1"/>
      <c r="G112" s="1"/>
      <c r="H112" s="1"/>
    </row>
    <row r="113" spans="3:8" ht="12.75">
      <c r="C113" s="12"/>
      <c r="D113" s="1"/>
      <c r="E113" s="1"/>
      <c r="F113" s="1"/>
      <c r="G113" s="1"/>
      <c r="H113" s="1"/>
    </row>
    <row r="114" spans="3:8" ht="12.75">
      <c r="C114" s="12"/>
      <c r="D114" s="1"/>
      <c r="E114" s="1"/>
      <c r="F114" s="1"/>
      <c r="G114" s="1"/>
      <c r="H114" s="1"/>
    </row>
    <row r="115" spans="3:8" ht="12.75">
      <c r="C115" s="12"/>
      <c r="D115" s="1"/>
      <c r="E115" s="1"/>
      <c r="F115" s="1"/>
      <c r="G115" s="1"/>
      <c r="H115" s="1"/>
    </row>
    <row r="116" spans="3:8" ht="12.75">
      <c r="C116" s="12"/>
      <c r="D116" s="1"/>
      <c r="E116" s="1"/>
      <c r="F116" s="1"/>
      <c r="G116" s="1"/>
      <c r="H116" s="1"/>
    </row>
    <row r="117" spans="3:8" ht="12.75">
      <c r="C117" s="12"/>
      <c r="D117" s="1"/>
      <c r="E117" s="1"/>
      <c r="F117" s="1"/>
      <c r="G117" s="1"/>
      <c r="H117" s="1"/>
    </row>
    <row r="118" spans="3:8" ht="12.75">
      <c r="C118" s="12"/>
      <c r="D118" s="1"/>
      <c r="E118" s="1"/>
      <c r="F118" s="1"/>
      <c r="G118" s="1"/>
      <c r="H118" s="1"/>
    </row>
    <row r="119" spans="3:8" ht="12.75">
      <c r="C119" s="12"/>
      <c r="D119" s="1"/>
      <c r="E119" s="1"/>
      <c r="F119" s="1"/>
      <c r="G119" s="1"/>
      <c r="H119" s="1"/>
    </row>
    <row r="120" spans="3:8" ht="12.75">
      <c r="C120" s="12"/>
      <c r="D120" s="1"/>
      <c r="E120" s="1"/>
      <c r="F120" s="1"/>
      <c r="G120" s="1"/>
      <c r="H120" s="1"/>
    </row>
    <row r="121" spans="3:8" ht="12.75">
      <c r="C121" s="12"/>
      <c r="D121" s="1"/>
      <c r="E121" s="1"/>
      <c r="F121" s="1"/>
      <c r="G121" s="1"/>
      <c r="H121" s="1"/>
    </row>
    <row r="122" spans="3:8" ht="12.75">
      <c r="C122" s="12"/>
      <c r="D122" s="1"/>
      <c r="E122" s="1"/>
      <c r="F122" s="1"/>
      <c r="G122" s="1"/>
      <c r="H122" s="1"/>
    </row>
    <row r="123" spans="3:8" ht="12.75">
      <c r="C123" s="12"/>
      <c r="D123" s="1"/>
      <c r="E123" s="1"/>
      <c r="F123" s="1"/>
      <c r="G123" s="1"/>
      <c r="H123" s="1"/>
    </row>
    <row r="124" spans="3:8" ht="12.75">
      <c r="C124" s="12"/>
      <c r="D124" s="1"/>
      <c r="E124" s="1"/>
      <c r="F124" s="1"/>
      <c r="G124" s="1"/>
      <c r="H124" s="1"/>
    </row>
    <row r="125" spans="3:8" ht="12.75">
      <c r="C125" s="12"/>
      <c r="D125" s="1"/>
      <c r="E125" s="1"/>
      <c r="F125" s="1"/>
      <c r="G125" s="1"/>
      <c r="H125" s="1"/>
    </row>
    <row r="126" spans="3:8" ht="12.75">
      <c r="C126" s="12"/>
      <c r="D126" s="1"/>
      <c r="E126" s="1"/>
      <c r="F126" s="1"/>
      <c r="G126" s="1"/>
      <c r="H126" s="1"/>
    </row>
    <row r="127" spans="3:8" ht="12.75">
      <c r="C127" s="12"/>
      <c r="D127" s="1"/>
      <c r="E127" s="1"/>
      <c r="F127" s="1"/>
      <c r="G127" s="1"/>
      <c r="H127" s="1"/>
    </row>
    <row r="128" spans="3:8" ht="12.75">
      <c r="C128" s="12"/>
      <c r="D128" s="1"/>
      <c r="E128" s="1"/>
      <c r="F128" s="1"/>
      <c r="G128" s="1"/>
      <c r="H128" s="1"/>
    </row>
    <row r="129" spans="3:8" ht="12.75">
      <c r="C129" s="12"/>
      <c r="D129" s="1"/>
      <c r="E129" s="1"/>
      <c r="F129" s="1"/>
      <c r="G129" s="1"/>
      <c r="H129" s="1"/>
    </row>
    <row r="130" spans="3:8" ht="12.75">
      <c r="C130" s="12"/>
      <c r="D130" s="1"/>
      <c r="E130" s="1"/>
      <c r="F130" s="1"/>
      <c r="G130" s="1"/>
      <c r="H130" s="1"/>
    </row>
    <row r="131" spans="3:8" ht="12.75">
      <c r="C131" s="12"/>
      <c r="D131" s="1"/>
      <c r="E131" s="1"/>
      <c r="F131" s="1"/>
      <c r="G131" s="1"/>
      <c r="H131" s="1"/>
    </row>
    <row r="132" spans="3:8" ht="12.75">
      <c r="C132" s="12"/>
      <c r="D132" s="1"/>
      <c r="E132" s="1"/>
      <c r="F132" s="1"/>
      <c r="G132" s="1"/>
      <c r="H132" s="1"/>
    </row>
    <row r="133" spans="3:8" ht="12.75">
      <c r="C133" s="12"/>
      <c r="D133" s="1"/>
      <c r="E133" s="1"/>
      <c r="F133" s="1"/>
      <c r="G133" s="1"/>
      <c r="H133" s="1"/>
    </row>
    <row r="134" spans="3:8" ht="12.75">
      <c r="C134" s="12"/>
      <c r="D134" s="1"/>
      <c r="E134" s="1"/>
      <c r="F134" s="1"/>
      <c r="G134" s="1"/>
      <c r="H134" s="1"/>
    </row>
    <row r="135" spans="3:8" ht="12.75">
      <c r="C135" s="12"/>
      <c r="D135" s="1"/>
      <c r="E135" s="1"/>
      <c r="F135" s="1"/>
      <c r="G135" s="1"/>
      <c r="H135" s="1"/>
    </row>
    <row r="136" spans="3:8" ht="12.75">
      <c r="C136" s="12"/>
      <c r="D136" s="1"/>
      <c r="E136" s="1"/>
      <c r="F136" s="1"/>
      <c r="G136" s="1"/>
      <c r="H136" s="1"/>
    </row>
    <row r="137" spans="3:8" ht="12.75">
      <c r="C137" s="12"/>
      <c r="D137" s="1"/>
      <c r="E137" s="1"/>
      <c r="F137" s="1"/>
      <c r="G137" s="1"/>
      <c r="H137" s="1"/>
    </row>
    <row r="138" spans="3:8" ht="12.75">
      <c r="C138" s="12"/>
      <c r="D138" s="1"/>
      <c r="E138" s="1"/>
      <c r="F138" s="1"/>
      <c r="G138" s="1"/>
      <c r="H138" s="1"/>
    </row>
    <row r="139" spans="3:8" ht="12.75">
      <c r="C139" s="12"/>
      <c r="D139" s="1"/>
      <c r="E139" s="1"/>
      <c r="F139" s="1"/>
      <c r="G139" s="1"/>
      <c r="H139" s="1"/>
    </row>
    <row r="140" spans="3:8" ht="12.75">
      <c r="C140" s="12"/>
      <c r="D140" s="1"/>
      <c r="E140" s="1"/>
      <c r="F140" s="1"/>
      <c r="G140" s="1"/>
      <c r="H140" s="1"/>
    </row>
    <row r="141" spans="3:8" ht="12.75">
      <c r="C141" s="12"/>
      <c r="D141" s="1"/>
      <c r="E141" s="1"/>
      <c r="F141" s="1"/>
      <c r="G141" s="1"/>
      <c r="H141" s="1"/>
    </row>
    <row r="142" spans="3:8" ht="12.75">
      <c r="C142" s="12"/>
      <c r="D142" s="1"/>
      <c r="E142" s="1"/>
      <c r="F142" s="1"/>
      <c r="G142" s="1"/>
      <c r="H142" s="1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fitToHeight="0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75" zoomScaleNormal="75" zoomScalePageLayoutView="0" workbookViewId="0" topLeftCell="A19">
      <selection activeCell="H36" sqref="H36"/>
    </sheetView>
  </sheetViews>
  <sheetFormatPr defaultColWidth="9.00390625" defaultRowHeight="12.75"/>
  <cols>
    <col min="1" max="1" width="42.00390625" style="0" customWidth="1"/>
    <col min="2" max="2" width="0.12890625" style="0" hidden="1" customWidth="1"/>
    <col min="3" max="3" width="17.75390625" style="0" customWidth="1"/>
    <col min="4" max="5" width="11.625" style="0" customWidth="1"/>
    <col min="6" max="6" width="11.375" style="0" customWidth="1"/>
    <col min="7" max="7" width="11.00390625" style="0" customWidth="1"/>
    <col min="8" max="8" width="11.25390625" style="0" customWidth="1"/>
  </cols>
  <sheetData>
    <row r="1" spans="6:8" ht="15.75" thickBot="1">
      <c r="F1" s="2"/>
      <c r="H1" s="2"/>
    </row>
    <row r="2" spans="1:11" ht="16.5" thickBot="1">
      <c r="A2" s="252" t="s">
        <v>280</v>
      </c>
      <c r="B2" s="116" t="s">
        <v>1</v>
      </c>
      <c r="C2" s="103" t="s">
        <v>8</v>
      </c>
      <c r="D2" s="151" t="s">
        <v>292</v>
      </c>
      <c r="E2" s="151" t="s">
        <v>293</v>
      </c>
      <c r="F2" s="249" t="s">
        <v>2</v>
      </c>
      <c r="G2" s="250"/>
      <c r="H2" s="251"/>
      <c r="I2" s="1"/>
      <c r="J2" s="1"/>
      <c r="K2" s="1"/>
    </row>
    <row r="3" spans="1:11" ht="16.5" thickBot="1">
      <c r="A3" s="253"/>
      <c r="B3" s="117"/>
      <c r="C3" s="106" t="s">
        <v>9</v>
      </c>
      <c r="D3" s="152" t="s">
        <v>231</v>
      </c>
      <c r="E3" s="106" t="s">
        <v>284</v>
      </c>
      <c r="F3" s="153" t="s">
        <v>309</v>
      </c>
      <c r="G3" s="106" t="s">
        <v>322</v>
      </c>
      <c r="H3" s="106" t="s">
        <v>331</v>
      </c>
      <c r="I3" s="1"/>
      <c r="J3" s="1"/>
      <c r="K3" s="1"/>
    </row>
    <row r="4" spans="1:11" ht="19.5" customHeight="1">
      <c r="A4" s="133" t="s">
        <v>118</v>
      </c>
      <c r="B4" s="23"/>
      <c r="C4" s="134"/>
      <c r="D4" s="136"/>
      <c r="E4" s="136"/>
      <c r="F4" s="136"/>
      <c r="G4" s="136"/>
      <c r="H4" s="137"/>
      <c r="I4" s="1"/>
      <c r="J4" s="1"/>
      <c r="K4" s="1"/>
    </row>
    <row r="5" spans="1:11" ht="15.75" hidden="1">
      <c r="A5" s="75"/>
      <c r="B5" s="24"/>
      <c r="C5" s="135"/>
      <c r="D5" s="52"/>
      <c r="E5" s="52"/>
      <c r="F5" s="52"/>
      <c r="G5" s="52"/>
      <c r="H5" s="48"/>
      <c r="I5" s="1"/>
      <c r="J5" s="1"/>
      <c r="K5" s="1"/>
    </row>
    <row r="6" spans="1:11" ht="60">
      <c r="A6" s="167" t="s">
        <v>272</v>
      </c>
      <c r="B6" s="175"/>
      <c r="C6" s="143" t="s">
        <v>305</v>
      </c>
      <c r="D6" s="52">
        <v>6144</v>
      </c>
      <c r="E6" s="52">
        <v>7344</v>
      </c>
      <c r="F6" s="52">
        <v>8544</v>
      </c>
      <c r="G6" s="52">
        <v>9744</v>
      </c>
      <c r="H6" s="48">
        <v>10944</v>
      </c>
      <c r="I6" s="1"/>
      <c r="J6" s="1"/>
      <c r="K6" s="1"/>
    </row>
    <row r="7" spans="1:8" ht="60">
      <c r="A7" s="191"/>
      <c r="B7" s="188"/>
      <c r="C7" s="143" t="s">
        <v>276</v>
      </c>
      <c r="D7" s="75">
        <v>27</v>
      </c>
      <c r="E7" s="75">
        <v>119.5</v>
      </c>
      <c r="F7" s="75">
        <v>116.3</v>
      </c>
      <c r="G7" s="75">
        <v>114</v>
      </c>
      <c r="H7" s="59">
        <v>112.3</v>
      </c>
    </row>
    <row r="8" spans="1:11" ht="31.5" customHeight="1">
      <c r="A8" s="193" t="s">
        <v>113</v>
      </c>
      <c r="B8" s="175"/>
      <c r="C8" s="143"/>
      <c r="D8" s="52"/>
      <c r="E8" s="52"/>
      <c r="F8" s="52"/>
      <c r="G8" s="52"/>
      <c r="H8" s="48"/>
      <c r="I8" s="1"/>
      <c r="J8" s="1"/>
      <c r="K8" s="1"/>
    </row>
    <row r="9" spans="1:11" ht="27" customHeight="1">
      <c r="A9" s="166" t="s">
        <v>131</v>
      </c>
      <c r="B9" s="175"/>
      <c r="C9" s="143"/>
      <c r="D9" s="52">
        <v>6144</v>
      </c>
      <c r="E9" s="52">
        <v>7344</v>
      </c>
      <c r="F9" s="52">
        <v>8544</v>
      </c>
      <c r="G9" s="52">
        <v>9744</v>
      </c>
      <c r="H9" s="48">
        <v>10944</v>
      </c>
      <c r="I9" s="1"/>
      <c r="J9" s="1"/>
      <c r="K9" s="1"/>
    </row>
    <row r="10" spans="1:11" ht="20.25" customHeight="1">
      <c r="A10" s="166" t="s">
        <v>131</v>
      </c>
      <c r="B10" s="175"/>
      <c r="C10" s="143"/>
      <c r="D10" s="52"/>
      <c r="E10" s="52"/>
      <c r="F10" s="52"/>
      <c r="G10" s="52"/>
      <c r="H10" s="48"/>
      <c r="I10" s="1"/>
      <c r="J10" s="1"/>
      <c r="K10" s="1"/>
    </row>
    <row r="11" spans="1:11" ht="20.25" customHeight="1">
      <c r="A11" s="166" t="s">
        <v>131</v>
      </c>
      <c r="B11" s="175"/>
      <c r="C11" s="143"/>
      <c r="D11" s="52"/>
      <c r="E11" s="52"/>
      <c r="F11" s="52"/>
      <c r="G11" s="52"/>
      <c r="H11" s="48"/>
      <c r="I11" s="1"/>
      <c r="J11" s="1"/>
      <c r="K11" s="1"/>
    </row>
    <row r="12" spans="1:11" ht="30">
      <c r="A12" s="167" t="s">
        <v>114</v>
      </c>
      <c r="B12" s="175"/>
      <c r="C12" s="143"/>
      <c r="D12" s="75"/>
      <c r="E12" s="75"/>
      <c r="F12" s="75"/>
      <c r="G12" s="75"/>
      <c r="H12" s="59"/>
      <c r="I12" s="1"/>
      <c r="J12" s="1"/>
      <c r="K12" s="1"/>
    </row>
    <row r="13" spans="1:11" ht="18" customHeight="1">
      <c r="A13" s="193" t="s">
        <v>115</v>
      </c>
      <c r="B13" s="175"/>
      <c r="C13" s="143" t="s">
        <v>112</v>
      </c>
      <c r="D13" s="75">
        <v>3728</v>
      </c>
      <c r="E13" s="75">
        <v>5000</v>
      </c>
      <c r="F13" s="75">
        <v>6300</v>
      </c>
      <c r="G13" s="75">
        <v>7315</v>
      </c>
      <c r="H13" s="59">
        <v>9150</v>
      </c>
      <c r="I13" s="1"/>
      <c r="J13" s="1"/>
      <c r="K13" s="1"/>
    </row>
    <row r="14" spans="1:11" ht="15">
      <c r="A14" s="167" t="s">
        <v>116</v>
      </c>
      <c r="B14" s="175"/>
      <c r="C14" s="143"/>
      <c r="D14" s="75"/>
      <c r="E14" s="75"/>
      <c r="F14" s="75"/>
      <c r="G14" s="75"/>
      <c r="H14" s="59"/>
      <c r="I14" s="1"/>
      <c r="J14" s="1"/>
      <c r="K14" s="1"/>
    </row>
    <row r="15" spans="1:11" ht="15">
      <c r="A15" s="167" t="s">
        <v>136</v>
      </c>
      <c r="B15" s="175"/>
      <c r="C15" s="143" t="s">
        <v>112</v>
      </c>
      <c r="D15" s="75"/>
      <c r="E15" s="75">
        <v>190</v>
      </c>
      <c r="F15" s="75">
        <v>1300</v>
      </c>
      <c r="G15" s="75">
        <v>5215</v>
      </c>
      <c r="H15" s="59">
        <v>7000</v>
      </c>
      <c r="I15" s="1"/>
      <c r="J15" s="1"/>
      <c r="K15" s="1"/>
    </row>
    <row r="16" spans="1:11" ht="15">
      <c r="A16" s="167" t="s">
        <v>137</v>
      </c>
      <c r="B16" s="175"/>
      <c r="C16" s="143" t="s">
        <v>112</v>
      </c>
      <c r="D16" s="75">
        <v>3728</v>
      </c>
      <c r="E16" s="75">
        <v>4810</v>
      </c>
      <c r="F16" s="75">
        <v>5000</v>
      </c>
      <c r="G16" s="75">
        <v>2100</v>
      </c>
      <c r="H16" s="59">
        <v>2150</v>
      </c>
      <c r="I16" s="1"/>
      <c r="J16" s="1"/>
      <c r="K16" s="1"/>
    </row>
    <row r="17" spans="1:11" ht="15">
      <c r="A17" s="193" t="s">
        <v>117</v>
      </c>
      <c r="B17" s="175"/>
      <c r="C17" s="143" t="s">
        <v>112</v>
      </c>
      <c r="D17" s="75">
        <v>2416</v>
      </c>
      <c r="E17" s="75">
        <v>4016</v>
      </c>
      <c r="F17" s="75">
        <v>4916</v>
      </c>
      <c r="G17" s="75">
        <v>5000</v>
      </c>
      <c r="H17" s="59">
        <v>5900</v>
      </c>
      <c r="I17" s="1"/>
      <c r="J17" s="1"/>
      <c r="K17" s="1"/>
    </row>
    <row r="18" spans="1:11" ht="15">
      <c r="A18" s="167" t="s">
        <v>116</v>
      </c>
      <c r="B18" s="175"/>
      <c r="C18" s="143"/>
      <c r="D18" s="75"/>
      <c r="E18" s="75"/>
      <c r="F18" s="75"/>
      <c r="G18" s="75"/>
      <c r="H18" s="59"/>
      <c r="I18" s="1"/>
      <c r="J18" s="1"/>
      <c r="K18" s="1"/>
    </row>
    <row r="19" spans="1:11" ht="15">
      <c r="A19" s="167" t="s">
        <v>274</v>
      </c>
      <c r="B19" s="175"/>
      <c r="C19" s="143" t="s">
        <v>112</v>
      </c>
      <c r="D19" s="75">
        <v>2416</v>
      </c>
      <c r="E19" s="75">
        <v>4016</v>
      </c>
      <c r="F19" s="75">
        <v>4916</v>
      </c>
      <c r="G19" s="75">
        <v>5000</v>
      </c>
      <c r="H19" s="59">
        <v>5900</v>
      </c>
      <c r="I19" s="1"/>
      <c r="J19" s="1"/>
      <c r="K19" s="1"/>
    </row>
    <row r="20" spans="1:11" ht="15">
      <c r="A20" s="167" t="s">
        <v>273</v>
      </c>
      <c r="B20" s="175"/>
      <c r="C20" s="143" t="s">
        <v>112</v>
      </c>
      <c r="D20" s="75"/>
      <c r="E20" s="75"/>
      <c r="F20" s="75"/>
      <c r="G20" s="75"/>
      <c r="H20" s="59"/>
      <c r="I20" s="1"/>
      <c r="J20" s="1"/>
      <c r="K20" s="1"/>
    </row>
    <row r="21" spans="1:11" ht="18.75" customHeight="1">
      <c r="A21" s="167" t="s">
        <v>275</v>
      </c>
      <c r="B21" s="175"/>
      <c r="C21" s="143" t="s">
        <v>112</v>
      </c>
      <c r="D21" s="75"/>
      <c r="E21" s="75"/>
      <c r="F21" s="75"/>
      <c r="G21" s="75"/>
      <c r="H21" s="59"/>
      <c r="I21" s="1"/>
      <c r="J21" s="1"/>
      <c r="K21" s="1"/>
    </row>
    <row r="22" spans="1:11" ht="15">
      <c r="A22" s="167" t="s">
        <v>138</v>
      </c>
      <c r="B22" s="175"/>
      <c r="C22" s="143"/>
      <c r="D22" s="75"/>
      <c r="E22" s="75"/>
      <c r="F22" s="75"/>
      <c r="G22" s="75"/>
      <c r="H22" s="59"/>
      <c r="I22" s="1"/>
      <c r="J22" s="1"/>
      <c r="K22" s="1"/>
    </row>
    <row r="23" spans="1:11" ht="15">
      <c r="A23" s="167" t="s">
        <v>139</v>
      </c>
      <c r="B23" s="175"/>
      <c r="C23" s="143" t="s">
        <v>112</v>
      </c>
      <c r="D23" s="75"/>
      <c r="E23" s="75"/>
      <c r="F23" s="75"/>
      <c r="G23" s="75"/>
      <c r="H23" s="59"/>
      <c r="I23" s="1"/>
      <c r="J23" s="1"/>
      <c r="K23" s="1"/>
    </row>
    <row r="24" spans="1:11" ht="15">
      <c r="A24" s="167" t="s">
        <v>140</v>
      </c>
      <c r="B24" s="175"/>
      <c r="C24" s="143" t="s">
        <v>112</v>
      </c>
      <c r="D24" s="75"/>
      <c r="E24" s="75"/>
      <c r="F24" s="75"/>
      <c r="G24" s="75"/>
      <c r="H24" s="59"/>
      <c r="I24" s="1"/>
      <c r="J24" s="1"/>
      <c r="K24" s="1"/>
    </row>
    <row r="25" spans="1:11" ht="45">
      <c r="A25" s="167" t="s">
        <v>289</v>
      </c>
      <c r="B25" s="175"/>
      <c r="C25" s="143" t="s">
        <v>112</v>
      </c>
      <c r="D25" s="75"/>
      <c r="E25" s="75"/>
      <c r="F25" s="75"/>
      <c r="G25" s="75"/>
      <c r="H25" s="59"/>
      <c r="I25" s="1"/>
      <c r="J25" s="1"/>
      <c r="K25" s="1"/>
    </row>
    <row r="26" spans="1:11" ht="18.75" customHeight="1">
      <c r="A26" s="167" t="s">
        <v>141</v>
      </c>
      <c r="B26" s="175"/>
      <c r="C26" s="143" t="s">
        <v>112</v>
      </c>
      <c r="D26" s="75"/>
      <c r="E26" s="75"/>
      <c r="F26" s="75"/>
      <c r="G26" s="75"/>
      <c r="H26" s="59"/>
      <c r="I26" s="1"/>
      <c r="J26" s="1"/>
      <c r="K26" s="1"/>
    </row>
    <row r="27" spans="1:11" ht="30">
      <c r="A27" s="167" t="s">
        <v>142</v>
      </c>
      <c r="B27" s="175"/>
      <c r="C27" s="143" t="s">
        <v>112</v>
      </c>
      <c r="D27" s="75"/>
      <c r="E27" s="75"/>
      <c r="F27" s="75"/>
      <c r="G27" s="75"/>
      <c r="H27" s="59"/>
      <c r="I27" s="1"/>
      <c r="J27" s="1"/>
      <c r="K27" s="1"/>
    </row>
    <row r="28" spans="1:11" ht="30">
      <c r="A28" s="167" t="s">
        <v>143</v>
      </c>
      <c r="B28" s="175"/>
      <c r="C28" s="143" t="s">
        <v>112</v>
      </c>
      <c r="D28" s="75"/>
      <c r="E28" s="75"/>
      <c r="F28" s="75"/>
      <c r="G28" s="75"/>
      <c r="H28" s="59"/>
      <c r="I28" s="1"/>
      <c r="J28" s="1"/>
      <c r="K28" s="1"/>
    </row>
    <row r="29" spans="1:11" ht="16.5" customHeight="1">
      <c r="A29" s="167" t="s">
        <v>144</v>
      </c>
      <c r="B29" s="175"/>
      <c r="C29" s="143" t="s">
        <v>112</v>
      </c>
      <c r="D29" s="75"/>
      <c r="E29" s="75"/>
      <c r="F29" s="75"/>
      <c r="G29" s="75"/>
      <c r="H29" s="59"/>
      <c r="I29" s="1"/>
      <c r="J29" s="1"/>
      <c r="K29" s="1"/>
    </row>
    <row r="30" spans="1:11" ht="15">
      <c r="A30" s="166" t="s">
        <v>277</v>
      </c>
      <c r="B30" s="175"/>
      <c r="C30" s="143" t="s">
        <v>119</v>
      </c>
      <c r="D30" s="75"/>
      <c r="E30" s="75"/>
      <c r="F30" s="75"/>
      <c r="G30" s="75"/>
      <c r="H30" s="59"/>
      <c r="I30" s="1"/>
      <c r="J30" s="1"/>
      <c r="K30" s="1"/>
    </row>
    <row r="31" spans="1:11" ht="15" customHeight="1">
      <c r="A31" s="166" t="s">
        <v>278</v>
      </c>
      <c r="B31" s="175"/>
      <c r="C31" s="143" t="s">
        <v>119</v>
      </c>
      <c r="D31" s="75"/>
      <c r="E31" s="75"/>
      <c r="F31" s="75"/>
      <c r="G31" s="75"/>
      <c r="H31" s="59"/>
      <c r="I31" s="1"/>
      <c r="J31" s="1"/>
      <c r="K31" s="1"/>
    </row>
    <row r="32" spans="1:11" ht="60">
      <c r="A32" s="167" t="s">
        <v>120</v>
      </c>
      <c r="B32" s="175"/>
      <c r="C32" s="143" t="s">
        <v>207</v>
      </c>
      <c r="D32" s="75"/>
      <c r="E32" s="75"/>
      <c r="F32" s="75"/>
      <c r="G32" s="75"/>
      <c r="H32" s="59"/>
      <c r="I32" s="1"/>
      <c r="J32" s="1"/>
      <c r="K32" s="1"/>
    </row>
    <row r="33" spans="1:11" ht="60">
      <c r="A33" s="166"/>
      <c r="B33" s="175"/>
      <c r="C33" s="143" t="s">
        <v>271</v>
      </c>
      <c r="D33" s="75"/>
      <c r="E33" s="75"/>
      <c r="F33" s="75"/>
      <c r="G33" s="75"/>
      <c r="H33" s="59"/>
      <c r="I33" s="1"/>
      <c r="J33" s="1"/>
      <c r="K33" s="1"/>
    </row>
    <row r="34" spans="1:11" ht="60">
      <c r="A34" s="167" t="s">
        <v>209</v>
      </c>
      <c r="B34" s="188"/>
      <c r="C34" s="143" t="s">
        <v>207</v>
      </c>
      <c r="D34" s="52">
        <v>6144</v>
      </c>
      <c r="E34" s="52">
        <v>7344</v>
      </c>
      <c r="F34" s="52">
        <v>8544</v>
      </c>
      <c r="G34" s="52">
        <v>9744</v>
      </c>
      <c r="H34" s="48">
        <v>10944</v>
      </c>
      <c r="I34" s="1"/>
      <c r="J34" s="1"/>
      <c r="K34" s="1"/>
    </row>
    <row r="35" spans="1:11" ht="60.75" thickBot="1">
      <c r="A35" s="168" t="s">
        <v>200</v>
      </c>
      <c r="B35" s="188"/>
      <c r="C35" s="194" t="s">
        <v>207</v>
      </c>
      <c r="D35" s="80">
        <v>131484</v>
      </c>
      <c r="E35" s="80">
        <v>137084</v>
      </c>
      <c r="F35" s="80">
        <v>142034</v>
      </c>
      <c r="G35" s="80">
        <v>147715</v>
      </c>
      <c r="H35" s="64">
        <v>153396</v>
      </c>
      <c r="I35" s="1"/>
      <c r="J35" s="1"/>
      <c r="K35" s="1"/>
    </row>
    <row r="36" spans="9:11" ht="12.75">
      <c r="I36" s="1"/>
      <c r="J36" s="1"/>
      <c r="K36" s="1"/>
    </row>
    <row r="37" spans="1:11" ht="15" hidden="1">
      <c r="A37" s="1"/>
      <c r="B37" s="1"/>
      <c r="C37" s="36"/>
      <c r="D37" s="1"/>
      <c r="E37" s="1"/>
      <c r="F37" s="1"/>
      <c r="G37" s="1"/>
      <c r="H37" s="1"/>
      <c r="I37" s="1"/>
      <c r="J37" s="1"/>
      <c r="K37" s="1"/>
    </row>
    <row r="38" spans="1:11" ht="15">
      <c r="A38" s="11" t="s">
        <v>208</v>
      </c>
      <c r="B38" s="1"/>
      <c r="C38" s="36"/>
      <c r="D38" s="1"/>
      <c r="E38" s="1"/>
      <c r="F38" s="1"/>
      <c r="G38" s="1"/>
      <c r="H38" s="1"/>
      <c r="I38" s="1"/>
      <c r="J38" s="1"/>
      <c r="K38" s="1"/>
    </row>
    <row r="39" spans="1:11" ht="16.5" customHeight="1">
      <c r="A39" s="11" t="s">
        <v>291</v>
      </c>
      <c r="B39" s="1"/>
      <c r="C39" s="1"/>
      <c r="I39" s="1"/>
      <c r="J39" s="1"/>
      <c r="K39" s="1"/>
    </row>
    <row r="40" spans="1:11" ht="15">
      <c r="A40" s="2"/>
      <c r="B40" s="1"/>
      <c r="C40" s="1"/>
      <c r="I40" s="1"/>
      <c r="J40" s="1"/>
      <c r="K40" s="1"/>
    </row>
    <row r="41" spans="2:11" ht="12.75">
      <c r="B41" s="1"/>
      <c r="C41" s="1"/>
      <c r="I41" s="1"/>
      <c r="J41" s="1"/>
      <c r="K41" s="1"/>
    </row>
    <row r="42" spans="2:11" ht="12.75">
      <c r="B42" s="1"/>
      <c r="C42" s="1"/>
      <c r="I42" s="1"/>
      <c r="J42" s="1"/>
      <c r="K42" s="1"/>
    </row>
    <row r="43" spans="1:11" ht="18">
      <c r="A43" s="34"/>
      <c r="B43" s="1"/>
      <c r="C43" s="1"/>
      <c r="I43" s="1"/>
      <c r="J43" s="1"/>
      <c r="K43" s="1"/>
    </row>
    <row r="44" spans="1:11" ht="12.75">
      <c r="A44" s="1"/>
      <c r="B44" s="1"/>
      <c r="C44" s="1"/>
      <c r="I44" s="1"/>
      <c r="J44" s="1"/>
      <c r="K44" s="1"/>
    </row>
    <row r="45" spans="1:11" ht="12.75">
      <c r="A45" s="1"/>
      <c r="B45" s="1"/>
      <c r="C45" s="1"/>
      <c r="I45" s="1"/>
      <c r="J45" s="1"/>
      <c r="K45" s="1"/>
    </row>
    <row r="46" spans="1:11" ht="12.75">
      <c r="A46" s="1"/>
      <c r="B46" s="1"/>
      <c r="C46" s="1"/>
      <c r="I46" s="1"/>
      <c r="J46" s="1"/>
      <c r="K46" s="1"/>
    </row>
    <row r="47" spans="1:11" ht="12.75">
      <c r="A47" s="1"/>
      <c r="B47" s="1"/>
      <c r="C47" s="1"/>
      <c r="I47" s="1"/>
      <c r="J47" s="1"/>
      <c r="K47" s="1"/>
    </row>
    <row r="48" spans="1:11" ht="12.75">
      <c r="A48" s="1"/>
      <c r="B48" s="1"/>
      <c r="C48" s="1"/>
      <c r="I48" s="1"/>
      <c r="J48" s="1"/>
      <c r="K48" s="1"/>
    </row>
    <row r="49" spans="1:11" ht="12.75">
      <c r="A49" s="1"/>
      <c r="B49" s="1"/>
      <c r="C49" s="1"/>
      <c r="I49" s="1"/>
      <c r="J49" s="1"/>
      <c r="K49" s="1"/>
    </row>
    <row r="50" spans="1:11" ht="12.75">
      <c r="A50" s="1"/>
      <c r="B50" s="1"/>
      <c r="C50" s="1"/>
      <c r="I50" s="1"/>
      <c r="J50" s="1"/>
      <c r="K50" s="1"/>
    </row>
    <row r="51" spans="1:11" ht="12.75">
      <c r="A51" s="1"/>
      <c r="B51" s="1"/>
      <c r="C51" s="1"/>
      <c r="I51" s="1"/>
      <c r="J51" s="1"/>
      <c r="K51" s="1"/>
    </row>
    <row r="52" spans="1:11" ht="12.75">
      <c r="A52" s="1"/>
      <c r="B52" s="1"/>
      <c r="C52" s="1"/>
      <c r="I52" s="1"/>
      <c r="J52" s="1"/>
      <c r="K52" s="1"/>
    </row>
    <row r="53" spans="1:11" ht="12.75">
      <c r="A53" s="1"/>
      <c r="B53" s="1"/>
      <c r="C53" s="1"/>
      <c r="I53" s="1"/>
      <c r="J53" s="1"/>
      <c r="K53" s="1"/>
    </row>
    <row r="54" spans="1:11" ht="12.75">
      <c r="A54" s="1"/>
      <c r="B54" s="1"/>
      <c r="C54" s="1"/>
      <c r="I54" s="1"/>
      <c r="J54" s="1"/>
      <c r="K54" s="1"/>
    </row>
    <row r="55" spans="1:11" ht="12.75">
      <c r="A55" s="1"/>
      <c r="B55" s="1"/>
      <c r="C55" s="1"/>
      <c r="I55" s="1"/>
      <c r="J55" s="1"/>
      <c r="K55" s="1"/>
    </row>
    <row r="56" spans="1:11" ht="12.75">
      <c r="A56" s="1"/>
      <c r="B56" s="1"/>
      <c r="C56" s="1"/>
      <c r="I56" s="1"/>
      <c r="J56" s="1"/>
      <c r="K56" s="1"/>
    </row>
    <row r="57" spans="1:11" ht="12.75">
      <c r="A57" s="1"/>
      <c r="B57" s="1"/>
      <c r="C57" s="1"/>
      <c r="I57" s="1"/>
      <c r="J57" s="1"/>
      <c r="K57" s="1"/>
    </row>
    <row r="58" spans="1:11" ht="12.75">
      <c r="A58" s="1"/>
      <c r="B58" s="1"/>
      <c r="C58" s="1"/>
      <c r="I58" s="1"/>
      <c r="J58" s="1"/>
      <c r="K58" s="1"/>
    </row>
    <row r="59" spans="1:11" ht="12.75">
      <c r="A59" s="1"/>
      <c r="B59" s="1"/>
      <c r="C59" s="1"/>
      <c r="I59" s="1"/>
      <c r="J59" s="1"/>
      <c r="K59" s="1"/>
    </row>
    <row r="60" spans="1:11" ht="12.75">
      <c r="A60" s="1"/>
      <c r="B60" s="1"/>
      <c r="C60" s="1"/>
      <c r="I60" s="1"/>
      <c r="J60" s="1"/>
      <c r="K60" s="1"/>
    </row>
    <row r="61" spans="1:11" ht="12.75">
      <c r="A61" s="1"/>
      <c r="B61" s="1"/>
      <c r="C61" s="1"/>
      <c r="I61" s="1"/>
      <c r="J61" s="1"/>
      <c r="K61" s="1"/>
    </row>
    <row r="62" spans="1:11" ht="12.75">
      <c r="A62" s="1"/>
      <c r="B62" s="1"/>
      <c r="C62" s="1"/>
      <c r="I62" s="1"/>
      <c r="J62" s="1"/>
      <c r="K62" s="1"/>
    </row>
    <row r="63" spans="9:11" ht="12.75">
      <c r="I63" s="1"/>
      <c r="J63" s="1"/>
      <c r="K63" s="1"/>
    </row>
    <row r="64" spans="9:11" ht="12.75">
      <c r="I64" s="1"/>
      <c r="J64" s="1"/>
      <c r="K64" s="1"/>
    </row>
    <row r="65" spans="9:11" ht="12.75">
      <c r="I65" s="1"/>
      <c r="J65" s="1"/>
      <c r="K65" s="1"/>
    </row>
    <row r="66" spans="9:11" ht="12.75">
      <c r="I66" s="1"/>
      <c r="J66" s="1"/>
      <c r="K66" s="1"/>
    </row>
    <row r="67" spans="9:11" ht="12.75">
      <c r="I67" s="1"/>
      <c r="J67" s="1"/>
      <c r="K67" s="1"/>
    </row>
  </sheetData>
  <sheetProtection/>
  <mergeCells count="2">
    <mergeCell ref="A2:A3"/>
    <mergeCell ref="F2:H2"/>
  </mergeCells>
  <printOptions/>
  <pageMargins left="0.3937007874015748" right="0.15748031496062992" top="0.31496062992125984" bottom="0.15748031496062992" header="0.31496062992125984" footer="0.15748031496062992"/>
  <pageSetup fitToHeight="0" fitToWidth="1"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2"/>
  <sheetViews>
    <sheetView zoomScalePageLayoutView="0" workbookViewId="0" topLeftCell="A46">
      <selection activeCell="I70" sqref="I70"/>
    </sheetView>
  </sheetViews>
  <sheetFormatPr defaultColWidth="9.00390625" defaultRowHeight="12.75"/>
  <cols>
    <col min="1" max="1" width="47.875" style="0" customWidth="1"/>
    <col min="2" max="4" width="12.00390625" style="0" customWidth="1"/>
    <col min="5" max="5" width="10.75390625" style="0" customWidth="1"/>
    <col min="6" max="6" width="10.25390625" style="0" customWidth="1"/>
  </cols>
  <sheetData>
    <row r="2" spans="4:6" ht="15.75" thickBot="1">
      <c r="D2" s="2"/>
      <c r="F2" s="108" t="s">
        <v>227</v>
      </c>
    </row>
    <row r="3" spans="1:6" ht="16.5" thickBot="1">
      <c r="A3" s="102" t="s">
        <v>0</v>
      </c>
      <c r="B3" s="151" t="s">
        <v>292</v>
      </c>
      <c r="C3" s="151" t="s">
        <v>293</v>
      </c>
      <c r="D3" s="249" t="s">
        <v>2</v>
      </c>
      <c r="E3" s="250"/>
      <c r="F3" s="251"/>
    </row>
    <row r="4" spans="1:6" ht="16.5" thickBot="1">
      <c r="A4" s="105"/>
      <c r="B4" s="152" t="s">
        <v>231</v>
      </c>
      <c r="C4" s="106" t="s">
        <v>284</v>
      </c>
      <c r="D4" s="153" t="s">
        <v>309</v>
      </c>
      <c r="E4" s="106" t="s">
        <v>322</v>
      </c>
      <c r="F4" s="106" t="s">
        <v>331</v>
      </c>
    </row>
    <row r="5" spans="1:6" ht="0.75" customHeight="1">
      <c r="A5" s="93"/>
      <c r="B5" s="4"/>
      <c r="C5" s="3"/>
      <c r="D5" s="25"/>
      <c r="E5" s="1"/>
      <c r="F5" s="118"/>
    </row>
    <row r="6" spans="1:6" ht="15.75">
      <c r="A6" s="83" t="s">
        <v>121</v>
      </c>
      <c r="B6" s="42"/>
      <c r="C6" s="6"/>
      <c r="D6" s="42"/>
      <c r="E6" s="1"/>
      <c r="F6" s="78"/>
    </row>
    <row r="7" spans="1:6" ht="19.5" customHeight="1">
      <c r="A7" s="92" t="s">
        <v>132</v>
      </c>
      <c r="B7" s="51"/>
      <c r="C7" s="14"/>
      <c r="D7" s="51"/>
      <c r="E7" s="13"/>
      <c r="F7" s="78"/>
    </row>
    <row r="8" spans="1:6" ht="16.5" customHeight="1">
      <c r="A8" s="196" t="s">
        <v>133</v>
      </c>
      <c r="B8" s="40"/>
      <c r="C8" s="3"/>
      <c r="D8" s="40"/>
      <c r="E8" s="24"/>
      <c r="F8" s="75"/>
    </row>
    <row r="9" spans="1:6" ht="15">
      <c r="A9" s="95" t="s">
        <v>145</v>
      </c>
      <c r="B9" s="52"/>
      <c r="C9" s="23"/>
      <c r="D9" s="52"/>
      <c r="E9" s="24"/>
      <c r="F9" s="74"/>
    </row>
    <row r="10" spans="1:6" ht="30">
      <c r="A10" s="95" t="s">
        <v>146</v>
      </c>
      <c r="B10" s="52"/>
      <c r="C10" s="23"/>
      <c r="D10" s="52"/>
      <c r="E10" s="24"/>
      <c r="F10" s="75"/>
    </row>
    <row r="11" spans="1:6" ht="15">
      <c r="A11" s="95" t="s">
        <v>147</v>
      </c>
      <c r="B11" s="52"/>
      <c r="C11" s="23"/>
      <c r="D11" s="52"/>
      <c r="E11" s="24"/>
      <c r="F11" s="75"/>
    </row>
    <row r="12" spans="1:6" ht="15.75">
      <c r="A12" s="226" t="s">
        <v>313</v>
      </c>
      <c r="B12" s="241">
        <f>B14+B15+B16+B25+B20</f>
        <v>9.599999999999998</v>
      </c>
      <c r="C12" s="241">
        <f>C14+C15+C16+C25+C20+0.1</f>
        <v>10.599999999999998</v>
      </c>
      <c r="D12" s="241">
        <f>D14+D15+D16+D25+D20</f>
        <v>10.2</v>
      </c>
      <c r="E12" s="241">
        <f>E14+E15+E16+E25+E20</f>
        <v>10.399999999999999</v>
      </c>
      <c r="F12" s="241">
        <f>F14+F15+F16+F25+F20</f>
        <v>10.5</v>
      </c>
    </row>
    <row r="13" spans="1:6" ht="15">
      <c r="A13" s="95" t="s">
        <v>148</v>
      </c>
      <c r="B13" s="52"/>
      <c r="C13" s="23"/>
      <c r="D13" s="52"/>
      <c r="E13" s="24"/>
      <c r="F13" s="75"/>
    </row>
    <row r="14" spans="1:6" ht="15">
      <c r="A14" s="95" t="s">
        <v>149</v>
      </c>
      <c r="B14" s="52"/>
      <c r="C14" s="23"/>
      <c r="D14" s="52"/>
      <c r="E14" s="24"/>
      <c r="F14" s="75"/>
    </row>
    <row r="15" spans="1:6" ht="15">
      <c r="A15" s="95" t="s">
        <v>210</v>
      </c>
      <c r="B15" s="75"/>
      <c r="C15" s="24"/>
      <c r="D15" s="75">
        <v>0.7</v>
      </c>
      <c r="E15" s="75">
        <v>0.7</v>
      </c>
      <c r="F15" s="75">
        <v>0.7</v>
      </c>
    </row>
    <row r="16" spans="1:6" ht="15">
      <c r="A16" s="95" t="s">
        <v>211</v>
      </c>
      <c r="B16" s="75">
        <v>0.7</v>
      </c>
      <c r="C16" s="24">
        <v>0.7</v>
      </c>
      <c r="D16" s="75">
        <v>0.7</v>
      </c>
      <c r="E16" s="24">
        <v>0.8</v>
      </c>
      <c r="F16" s="75">
        <v>0.8</v>
      </c>
    </row>
    <row r="17" spans="1:6" ht="15.75">
      <c r="A17" s="96" t="s">
        <v>150</v>
      </c>
      <c r="B17" s="75">
        <f>B19+B20</f>
        <v>0.5</v>
      </c>
      <c r="C17" s="75">
        <f>C19+C20</f>
        <v>0.5</v>
      </c>
      <c r="D17" s="75">
        <v>0.6</v>
      </c>
      <c r="E17" s="75">
        <v>0.7</v>
      </c>
      <c r="F17" s="75">
        <v>0.8</v>
      </c>
    </row>
    <row r="18" spans="1:6" ht="15">
      <c r="A18" s="95" t="s">
        <v>151</v>
      </c>
      <c r="B18" s="75"/>
      <c r="C18" s="24"/>
      <c r="D18" s="75"/>
      <c r="E18" s="24"/>
      <c r="F18" s="75"/>
    </row>
    <row r="19" spans="1:6" ht="15">
      <c r="A19" s="95" t="s">
        <v>152</v>
      </c>
      <c r="B19" s="75"/>
      <c r="C19" s="24"/>
      <c r="D19" s="75"/>
      <c r="E19" s="24"/>
      <c r="F19" s="75"/>
    </row>
    <row r="20" spans="1:6" ht="15">
      <c r="A20" s="95" t="s">
        <v>153</v>
      </c>
      <c r="B20" s="75">
        <v>0.5</v>
      </c>
      <c r="C20" s="24">
        <v>0.5</v>
      </c>
      <c r="D20" s="75">
        <v>0.6</v>
      </c>
      <c r="E20" s="24">
        <v>0.7</v>
      </c>
      <c r="F20" s="75">
        <v>0.8</v>
      </c>
    </row>
    <row r="21" spans="1:6" ht="31.5">
      <c r="A21" s="96" t="s">
        <v>154</v>
      </c>
      <c r="B21" s="75"/>
      <c r="C21" s="75"/>
      <c r="D21" s="75"/>
      <c r="E21" s="75"/>
      <c r="F21" s="75"/>
    </row>
    <row r="22" spans="1:6" ht="15">
      <c r="A22" s="95" t="s">
        <v>3</v>
      </c>
      <c r="B22" s="75"/>
      <c r="C22" s="24"/>
      <c r="D22" s="75"/>
      <c r="E22" s="24"/>
      <c r="F22" s="75"/>
    </row>
    <row r="23" spans="1:6" ht="45">
      <c r="A23" s="95" t="s">
        <v>155</v>
      </c>
      <c r="B23" s="75"/>
      <c r="C23" s="24"/>
      <c r="D23" s="75"/>
      <c r="E23" s="24"/>
      <c r="F23" s="75"/>
    </row>
    <row r="24" spans="1:6" ht="15">
      <c r="A24" s="95" t="s">
        <v>156</v>
      </c>
      <c r="B24" s="75"/>
      <c r="C24" s="24"/>
      <c r="D24" s="75"/>
      <c r="E24" s="24"/>
      <c r="F24" s="75"/>
    </row>
    <row r="25" spans="1:6" ht="15.75">
      <c r="A25" s="96" t="s">
        <v>301</v>
      </c>
      <c r="B25" s="75">
        <f>B27+B28+B29+0.1</f>
        <v>8.399999999999999</v>
      </c>
      <c r="C25" s="75">
        <f>C27+C28+C29</f>
        <v>9.299999999999999</v>
      </c>
      <c r="D25" s="75">
        <f>D27+D28+D29</f>
        <v>8.2</v>
      </c>
      <c r="E25" s="75">
        <f>E27+E28+E29</f>
        <v>8.2</v>
      </c>
      <c r="F25" s="75">
        <f>F27+F28+F29</f>
        <v>8.2</v>
      </c>
    </row>
    <row r="26" spans="1:6" ht="15">
      <c r="A26" s="95" t="s">
        <v>151</v>
      </c>
      <c r="B26" s="75"/>
      <c r="C26" s="24"/>
      <c r="D26" s="75"/>
      <c r="E26" s="24"/>
      <c r="F26" s="75"/>
    </row>
    <row r="27" spans="1:6" ht="15">
      <c r="A27" s="95" t="s">
        <v>157</v>
      </c>
      <c r="B27" s="75">
        <v>0.1</v>
      </c>
      <c r="C27" s="24">
        <v>0.1</v>
      </c>
      <c r="D27" s="75">
        <v>0.1</v>
      </c>
      <c r="E27" s="24">
        <v>0.1</v>
      </c>
      <c r="F27" s="75">
        <v>0.1</v>
      </c>
    </row>
    <row r="28" spans="1:6" ht="15">
      <c r="A28" s="95" t="s">
        <v>158</v>
      </c>
      <c r="B28" s="75">
        <v>8.2</v>
      </c>
      <c r="C28" s="24">
        <v>9.2</v>
      </c>
      <c r="D28" s="75">
        <v>8.1</v>
      </c>
      <c r="E28" s="24">
        <v>8.1</v>
      </c>
      <c r="F28" s="75">
        <v>8.1</v>
      </c>
    </row>
    <row r="29" spans="1:6" ht="30">
      <c r="A29" s="95" t="s">
        <v>159</v>
      </c>
      <c r="B29" s="75"/>
      <c r="C29" s="24"/>
      <c r="D29" s="75"/>
      <c r="E29" s="24"/>
      <c r="F29" s="75"/>
    </row>
    <row r="30" spans="1:6" ht="15">
      <c r="A30" s="95"/>
      <c r="B30" s="75"/>
      <c r="C30" s="24"/>
      <c r="D30" s="75"/>
      <c r="E30" s="24"/>
      <c r="F30" s="75"/>
    </row>
    <row r="31" spans="1:6" ht="47.25">
      <c r="A31" s="96" t="s">
        <v>160</v>
      </c>
      <c r="B31" s="75"/>
      <c r="C31" s="75"/>
      <c r="D31" s="75"/>
      <c r="E31" s="75"/>
      <c r="F31" s="75"/>
    </row>
    <row r="32" spans="1:6" ht="15">
      <c r="A32" s="95" t="s">
        <v>148</v>
      </c>
      <c r="B32" s="75"/>
      <c r="C32" s="24"/>
      <c r="D32" s="75"/>
      <c r="E32" s="24"/>
      <c r="F32" s="75"/>
    </row>
    <row r="33" spans="1:6" ht="15">
      <c r="A33" s="95" t="s">
        <v>161</v>
      </c>
      <c r="B33" s="75"/>
      <c r="C33" s="24"/>
      <c r="D33" s="75"/>
      <c r="E33" s="24"/>
      <c r="F33" s="75"/>
    </row>
    <row r="34" spans="1:6" ht="31.5">
      <c r="A34" s="96" t="s">
        <v>162</v>
      </c>
      <c r="B34" s="75"/>
      <c r="C34" s="75"/>
      <c r="D34" s="75"/>
      <c r="E34" s="75"/>
      <c r="F34" s="75"/>
    </row>
    <row r="35" spans="1:6" ht="15.75">
      <c r="A35" s="227" t="s">
        <v>163</v>
      </c>
      <c r="B35" s="75"/>
      <c r="C35" s="24"/>
      <c r="D35" s="75"/>
      <c r="E35" s="24"/>
      <c r="F35" s="75"/>
    </row>
    <row r="36" spans="1:6" ht="31.5">
      <c r="A36" s="227" t="s">
        <v>164</v>
      </c>
      <c r="B36" s="75"/>
      <c r="C36" s="24"/>
      <c r="D36" s="75"/>
      <c r="E36" s="24"/>
      <c r="F36" s="75"/>
    </row>
    <row r="37" spans="1:6" ht="12.75">
      <c r="A37" s="94"/>
      <c r="B37" s="75"/>
      <c r="C37" s="24"/>
      <c r="D37" s="75"/>
      <c r="E37" s="24"/>
      <c r="F37" s="75"/>
    </row>
    <row r="38" spans="1:6" ht="15.75">
      <c r="A38" s="98" t="s">
        <v>166</v>
      </c>
      <c r="B38" s="75">
        <f>B40+B41</f>
        <v>4</v>
      </c>
      <c r="C38" s="75">
        <f>C40+C41</f>
        <v>4.1</v>
      </c>
      <c r="D38" s="75">
        <f>D40+D41</f>
        <v>2.8</v>
      </c>
      <c r="E38" s="75">
        <f>E40+E41</f>
        <v>2.8</v>
      </c>
      <c r="F38" s="75">
        <f>F40+F41</f>
        <v>2.8</v>
      </c>
    </row>
    <row r="39" spans="1:6" ht="15">
      <c r="A39" s="97" t="s">
        <v>167</v>
      </c>
      <c r="B39" s="75"/>
      <c r="C39" s="24"/>
      <c r="D39" s="75"/>
      <c r="E39" s="24"/>
      <c r="F39" s="75"/>
    </row>
    <row r="40" spans="1:6" ht="15">
      <c r="A40" s="97" t="s">
        <v>168</v>
      </c>
      <c r="B40" s="75">
        <v>0.4</v>
      </c>
      <c r="C40" s="24">
        <v>0.3</v>
      </c>
      <c r="D40" s="75">
        <v>0.4</v>
      </c>
      <c r="E40" s="24">
        <v>0.4</v>
      </c>
      <c r="F40" s="75">
        <v>0.4</v>
      </c>
    </row>
    <row r="41" spans="1:6" ht="15">
      <c r="A41" s="97" t="s">
        <v>169</v>
      </c>
      <c r="B41" s="75">
        <v>3.6</v>
      </c>
      <c r="C41" s="24">
        <v>3.8</v>
      </c>
      <c r="D41" s="75">
        <v>2.4</v>
      </c>
      <c r="E41" s="24">
        <v>2.4</v>
      </c>
      <c r="F41" s="75">
        <v>2.4</v>
      </c>
    </row>
    <row r="42" spans="1:6" ht="15">
      <c r="A42" s="99" t="s">
        <v>170</v>
      </c>
      <c r="B42" s="75">
        <v>11.4</v>
      </c>
      <c r="C42" s="24">
        <v>14.1</v>
      </c>
      <c r="D42" s="75">
        <v>3.8</v>
      </c>
      <c r="E42" s="24">
        <v>4</v>
      </c>
      <c r="F42" s="75">
        <v>4.1</v>
      </c>
    </row>
    <row r="43" spans="1:6" ht="30">
      <c r="A43" s="97" t="s">
        <v>165</v>
      </c>
      <c r="B43" s="75"/>
      <c r="C43" s="24"/>
      <c r="D43" s="75"/>
      <c r="E43" s="24"/>
      <c r="F43" s="75"/>
    </row>
    <row r="44" spans="1:6" ht="15.75">
      <c r="A44" s="96" t="s">
        <v>171</v>
      </c>
      <c r="B44" s="242">
        <f>B42+B38+B12</f>
        <v>25</v>
      </c>
      <c r="C44" s="242">
        <f>C42+C38+C12</f>
        <v>28.799999999999997</v>
      </c>
      <c r="D44" s="242">
        <f>D42+D38+D12</f>
        <v>16.799999999999997</v>
      </c>
      <c r="E44" s="242">
        <f>E42+E38+E12</f>
        <v>17.2</v>
      </c>
      <c r="F44" s="242">
        <f>F42+F38+F12</f>
        <v>17.4</v>
      </c>
    </row>
    <row r="45" spans="1:6" ht="15">
      <c r="A45" s="95"/>
      <c r="B45" s="75"/>
      <c r="C45" s="24"/>
      <c r="D45" s="75"/>
      <c r="E45" s="24"/>
      <c r="F45" s="75"/>
    </row>
    <row r="46" spans="1:6" ht="15">
      <c r="A46" s="195" t="s">
        <v>294</v>
      </c>
      <c r="B46" s="75"/>
      <c r="C46" s="24"/>
      <c r="D46" s="75"/>
      <c r="E46" s="24"/>
      <c r="F46" s="75"/>
    </row>
    <row r="47" spans="1:6" ht="30">
      <c r="A47" s="95" t="s">
        <v>172</v>
      </c>
      <c r="B47" s="75"/>
      <c r="C47" s="24"/>
      <c r="D47" s="75"/>
      <c r="E47" s="24"/>
      <c r="F47" s="75"/>
    </row>
    <row r="48" spans="1:6" ht="15">
      <c r="A48" s="113" t="s">
        <v>173</v>
      </c>
      <c r="B48" s="75"/>
      <c r="C48" s="24"/>
      <c r="D48" s="114"/>
      <c r="E48" s="24"/>
      <c r="F48" s="75"/>
    </row>
    <row r="49" spans="1:6" ht="15">
      <c r="A49" s="101" t="s">
        <v>174</v>
      </c>
      <c r="B49" s="74"/>
      <c r="C49" s="13"/>
      <c r="D49" s="74"/>
      <c r="E49" s="24"/>
      <c r="F49" s="75"/>
    </row>
    <row r="50" spans="1:6" ht="15">
      <c r="A50" s="95" t="s">
        <v>175</v>
      </c>
      <c r="B50" s="75"/>
      <c r="C50" s="24"/>
      <c r="D50" s="75"/>
      <c r="E50" s="24"/>
      <c r="F50" s="75"/>
    </row>
    <row r="51" spans="1:6" ht="15">
      <c r="A51" s="95" t="s">
        <v>176</v>
      </c>
      <c r="B51" s="75"/>
      <c r="C51" s="24"/>
      <c r="D51" s="75"/>
      <c r="E51" s="24"/>
      <c r="F51" s="75"/>
    </row>
    <row r="52" spans="1:6" ht="30">
      <c r="A52" s="95" t="s">
        <v>177</v>
      </c>
      <c r="B52" s="75"/>
      <c r="C52" s="24"/>
      <c r="D52" s="75"/>
      <c r="E52" s="24"/>
      <c r="F52" s="75"/>
    </row>
    <row r="53" spans="1:6" ht="30">
      <c r="A53" s="95" t="s">
        <v>178</v>
      </c>
      <c r="B53" s="75"/>
      <c r="C53" s="24"/>
      <c r="D53" s="75"/>
      <c r="E53" s="24"/>
      <c r="F53" s="75"/>
    </row>
    <row r="54" spans="1:6" ht="15">
      <c r="A54" s="95" t="s">
        <v>179</v>
      </c>
      <c r="B54" s="75"/>
      <c r="C54" s="24"/>
      <c r="D54" s="75"/>
      <c r="E54" s="24"/>
      <c r="F54" s="75"/>
    </row>
    <row r="55" spans="1:6" ht="15">
      <c r="A55" s="95" t="s">
        <v>180</v>
      </c>
      <c r="B55" s="75">
        <v>4.14</v>
      </c>
      <c r="C55" s="24">
        <v>4.43</v>
      </c>
      <c r="D55" s="75">
        <v>4.4</v>
      </c>
      <c r="E55" s="24">
        <v>4.66</v>
      </c>
      <c r="F55" s="75">
        <v>4.92</v>
      </c>
    </row>
    <row r="56" spans="1:6" ht="30">
      <c r="A56" s="95" t="s">
        <v>181</v>
      </c>
      <c r="B56" s="75"/>
      <c r="C56" s="24"/>
      <c r="D56" s="75"/>
      <c r="E56" s="24"/>
      <c r="F56" s="75"/>
    </row>
    <row r="57" spans="1:6" ht="15">
      <c r="A57" s="95" t="s">
        <v>182</v>
      </c>
      <c r="B57" s="75"/>
      <c r="C57" s="24"/>
      <c r="D57" s="75"/>
      <c r="E57" s="24"/>
      <c r="F57" s="75"/>
    </row>
    <row r="58" spans="1:6" ht="30">
      <c r="A58" s="97" t="s">
        <v>183</v>
      </c>
      <c r="B58" s="75">
        <v>0.29</v>
      </c>
      <c r="C58" s="24">
        <v>0.27</v>
      </c>
      <c r="D58" s="75">
        <v>0.61</v>
      </c>
      <c r="E58" s="24">
        <v>0.63</v>
      </c>
      <c r="F58" s="75">
        <v>0.63</v>
      </c>
    </row>
    <row r="59" spans="1:6" ht="15">
      <c r="A59" s="97" t="s">
        <v>184</v>
      </c>
      <c r="B59" s="75">
        <v>0.93</v>
      </c>
      <c r="C59" s="24">
        <v>3.44</v>
      </c>
      <c r="D59" s="75">
        <v>1.7</v>
      </c>
      <c r="E59" s="24">
        <v>0.97</v>
      </c>
      <c r="F59" s="75">
        <v>0.98</v>
      </c>
    </row>
    <row r="60" spans="1:6" ht="15">
      <c r="A60" s="97" t="s">
        <v>185</v>
      </c>
      <c r="B60" s="75">
        <v>20.66</v>
      </c>
      <c r="C60" s="24">
        <v>15.85</v>
      </c>
      <c r="D60" s="75">
        <v>7.54</v>
      </c>
      <c r="E60" s="24">
        <v>7.87</v>
      </c>
      <c r="F60" s="75">
        <v>7.98</v>
      </c>
    </row>
    <row r="61" spans="1:6" ht="15">
      <c r="A61" s="97" t="s">
        <v>186</v>
      </c>
      <c r="B61" s="75"/>
      <c r="C61" s="24"/>
      <c r="D61" s="75"/>
      <c r="E61" s="24"/>
      <c r="F61" s="75"/>
    </row>
    <row r="62" spans="1:6" ht="60">
      <c r="A62" s="95" t="s">
        <v>187</v>
      </c>
      <c r="B62" s="75">
        <f>B64+B65+B66+B67</f>
        <v>3.4</v>
      </c>
      <c r="C62" s="75">
        <f>C64+C65+C66+C67</f>
        <v>3.46</v>
      </c>
      <c r="D62" s="75">
        <f>D64+D65+D66+D67</f>
        <v>3.5199999999999996</v>
      </c>
      <c r="E62" s="75">
        <f>E64+E65+E66+E67</f>
        <v>3.6799999999999997</v>
      </c>
      <c r="F62" s="75">
        <f>F64+F65+F66+F67</f>
        <v>3.8</v>
      </c>
    </row>
    <row r="63" spans="1:6" ht="15">
      <c r="A63" s="95" t="s">
        <v>306</v>
      </c>
      <c r="B63" s="75"/>
      <c r="C63" s="24"/>
      <c r="D63" s="75"/>
      <c r="E63" s="24"/>
      <c r="F63" s="75"/>
    </row>
    <row r="64" spans="1:6" ht="15">
      <c r="A64" s="95" t="s">
        <v>188</v>
      </c>
      <c r="B64" s="75"/>
      <c r="C64" s="24"/>
      <c r="D64" s="75"/>
      <c r="E64" s="24"/>
      <c r="F64" s="75"/>
    </row>
    <row r="65" spans="1:6" ht="30">
      <c r="A65" s="95" t="s">
        <v>189</v>
      </c>
      <c r="B65" s="75">
        <v>2.77</v>
      </c>
      <c r="C65" s="24">
        <v>2.62</v>
      </c>
      <c r="D65" s="75">
        <v>2.78</v>
      </c>
      <c r="E65" s="24">
        <v>2.9</v>
      </c>
      <c r="F65" s="75">
        <v>3.02</v>
      </c>
    </row>
    <row r="66" spans="1:6" ht="15">
      <c r="A66" s="95" t="s">
        <v>190</v>
      </c>
      <c r="B66" s="75">
        <v>0.38</v>
      </c>
      <c r="C66" s="24">
        <v>0.57</v>
      </c>
      <c r="D66" s="75">
        <v>0.15</v>
      </c>
      <c r="E66" s="24">
        <v>0.15</v>
      </c>
      <c r="F66" s="75">
        <v>0.15</v>
      </c>
    </row>
    <row r="67" spans="1:6" ht="15">
      <c r="A67" s="95" t="s">
        <v>191</v>
      </c>
      <c r="B67" s="75">
        <v>0.25</v>
      </c>
      <c r="C67" s="24">
        <v>0.27</v>
      </c>
      <c r="D67" s="75">
        <v>0.59</v>
      </c>
      <c r="E67" s="24">
        <v>0.63</v>
      </c>
      <c r="F67" s="75">
        <v>0.63</v>
      </c>
    </row>
    <row r="68" spans="1:6" ht="15">
      <c r="A68" s="97" t="s">
        <v>192</v>
      </c>
      <c r="B68" s="75"/>
      <c r="C68" s="24"/>
      <c r="D68" s="75"/>
      <c r="E68" s="24"/>
      <c r="F68" s="75"/>
    </row>
    <row r="69" spans="1:6" ht="15">
      <c r="A69" s="95" t="s">
        <v>193</v>
      </c>
      <c r="B69" s="75">
        <f>B68+B62+B61+B60+B59+B58+B55+B54+B49+B47</f>
        <v>29.419999999999998</v>
      </c>
      <c r="C69" s="75">
        <f>C68+C62+C61+C60+C59+C58+C55+C54+C49+C47</f>
        <v>27.45</v>
      </c>
      <c r="D69" s="75">
        <f>D68+D62+D61+D60+D59+D58+D55+D54+D49+D47</f>
        <v>17.769999999999996</v>
      </c>
      <c r="E69" s="75">
        <f>E68+E62+E61+E60+E59+E58+E55+E54+E49+E47</f>
        <v>17.810000000000002</v>
      </c>
      <c r="F69" s="75">
        <f>F68+F62+F61+F60+F59+F58+F55+F54+F49+F47</f>
        <v>18.310000000000002</v>
      </c>
    </row>
    <row r="70" spans="1:6" ht="30.75" thickBot="1">
      <c r="A70" s="100" t="s">
        <v>194</v>
      </c>
      <c r="B70" s="239">
        <f>B44-B69</f>
        <v>-4.419999999999998</v>
      </c>
      <c r="C70" s="239">
        <f>C44-C69</f>
        <v>1.3499999999999979</v>
      </c>
      <c r="D70" s="239">
        <f>D44-D69</f>
        <v>-0.9699999999999989</v>
      </c>
      <c r="E70" s="239">
        <f>E44-E69</f>
        <v>-0.610000000000003</v>
      </c>
      <c r="F70" s="239">
        <f>F44-F69</f>
        <v>-0.9100000000000037</v>
      </c>
    </row>
    <row r="71" ht="15">
      <c r="A71" s="3"/>
    </row>
    <row r="72" ht="15">
      <c r="A72" s="38"/>
    </row>
  </sheetData>
  <sheetProtection/>
  <mergeCells count="1">
    <mergeCell ref="D3:F3"/>
  </mergeCells>
  <printOptions/>
  <pageMargins left="0.3937007874015748" right="0.3937007874015748" top="0.7874015748031497" bottom="0.7874015748031497" header="0.5118110236220472" footer="0.5118110236220472"/>
  <pageSetup fitToHeight="0" fitToWidth="1"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zoomScale="75" zoomScaleNormal="75" zoomScalePageLayoutView="0" workbookViewId="0" topLeftCell="A4">
      <selection activeCell="E28" sqref="E28"/>
    </sheetView>
  </sheetViews>
  <sheetFormatPr defaultColWidth="9.00390625" defaultRowHeight="12.75"/>
  <cols>
    <col min="1" max="1" width="42.25390625" style="0" customWidth="1"/>
    <col min="2" max="2" width="12.375" style="28" customWidth="1"/>
    <col min="3" max="5" width="11.875" style="0" customWidth="1"/>
    <col min="6" max="6" width="12.00390625" style="0" customWidth="1"/>
    <col min="7" max="7" width="11.375" style="0" customWidth="1"/>
  </cols>
  <sheetData>
    <row r="1" ht="15.75" thickBot="1">
      <c r="G1" s="2"/>
    </row>
    <row r="2" spans="1:7" ht="17.25" customHeight="1" thickBot="1">
      <c r="A2" s="149" t="s">
        <v>0</v>
      </c>
      <c r="B2" s="149" t="s">
        <v>302</v>
      </c>
      <c r="C2" s="151" t="s">
        <v>292</v>
      </c>
      <c r="D2" s="151" t="s">
        <v>293</v>
      </c>
      <c r="E2" s="249" t="s">
        <v>2</v>
      </c>
      <c r="F2" s="250"/>
      <c r="G2" s="251"/>
    </row>
    <row r="3" spans="1:7" ht="32.25" customHeight="1" thickBot="1">
      <c r="A3" s="212"/>
      <c r="B3" s="140" t="s">
        <v>254</v>
      </c>
      <c r="C3" s="152" t="s">
        <v>231</v>
      </c>
      <c r="D3" s="106" t="s">
        <v>284</v>
      </c>
      <c r="E3" s="153" t="s">
        <v>309</v>
      </c>
      <c r="F3" s="106" t="s">
        <v>322</v>
      </c>
      <c r="G3" s="106" t="s">
        <v>331</v>
      </c>
    </row>
    <row r="4" spans="1:7" ht="15">
      <c r="A4" s="213"/>
      <c r="B4" s="214"/>
      <c r="C4" s="215"/>
      <c r="D4" s="214"/>
      <c r="E4" s="215"/>
      <c r="F4" s="213"/>
      <c r="G4" s="216"/>
    </row>
    <row r="5" spans="1:7" ht="15.75">
      <c r="A5" s="217" t="s">
        <v>122</v>
      </c>
      <c r="B5" s="214"/>
      <c r="C5" s="142"/>
      <c r="D5" s="171"/>
      <c r="E5" s="142"/>
      <c r="F5" s="142"/>
      <c r="G5" s="218"/>
    </row>
    <row r="6" spans="1:7" ht="30">
      <c r="A6" s="202" t="s">
        <v>230</v>
      </c>
      <c r="B6" s="165" t="s">
        <v>228</v>
      </c>
      <c r="C6" s="166"/>
      <c r="D6" s="175"/>
      <c r="E6" s="166"/>
      <c r="F6" s="166"/>
      <c r="G6" s="219"/>
    </row>
    <row r="7" spans="1:7" ht="45">
      <c r="A7" s="220" t="s">
        <v>307</v>
      </c>
      <c r="B7" s="165" t="s">
        <v>228</v>
      </c>
      <c r="C7" s="147"/>
      <c r="D7" s="177"/>
      <c r="E7" s="147"/>
      <c r="F7" s="147"/>
      <c r="G7" s="221"/>
    </row>
    <row r="8" spans="1:7" ht="30">
      <c r="A8" s="164" t="s">
        <v>113</v>
      </c>
      <c r="B8" s="165"/>
      <c r="C8" s="166"/>
      <c r="D8" s="175"/>
      <c r="E8" s="166"/>
      <c r="F8" s="166"/>
      <c r="G8" s="219"/>
    </row>
    <row r="9" spans="1:7" ht="15.75">
      <c r="A9" s="228" t="s">
        <v>314</v>
      </c>
      <c r="B9" s="165"/>
      <c r="C9" s="166">
        <v>101</v>
      </c>
      <c r="D9" s="175">
        <v>104</v>
      </c>
      <c r="E9" s="166">
        <v>105</v>
      </c>
      <c r="F9" s="166">
        <v>110</v>
      </c>
      <c r="G9" s="219">
        <v>112</v>
      </c>
    </row>
    <row r="10" spans="1:7" ht="15.75">
      <c r="A10" s="228" t="s">
        <v>315</v>
      </c>
      <c r="B10" s="165"/>
      <c r="C10" s="166">
        <v>28</v>
      </c>
      <c r="D10" s="175">
        <v>28</v>
      </c>
      <c r="E10" s="166">
        <v>28</v>
      </c>
      <c r="F10" s="166">
        <v>28</v>
      </c>
      <c r="G10" s="219">
        <v>28</v>
      </c>
    </row>
    <row r="11" spans="1:7" ht="15.75">
      <c r="A11" s="228" t="s">
        <v>316</v>
      </c>
      <c r="B11" s="165"/>
      <c r="C11" s="166">
        <v>7</v>
      </c>
      <c r="D11" s="175">
        <v>7</v>
      </c>
      <c r="E11" s="166">
        <v>7</v>
      </c>
      <c r="F11" s="166">
        <v>7</v>
      </c>
      <c r="G11" s="219">
        <v>7</v>
      </c>
    </row>
    <row r="12" spans="1:7" ht="15.75">
      <c r="A12" s="228" t="s">
        <v>317</v>
      </c>
      <c r="B12" s="165"/>
      <c r="C12" s="166">
        <v>7</v>
      </c>
      <c r="D12" s="175">
        <v>7</v>
      </c>
      <c r="E12" s="166">
        <v>7</v>
      </c>
      <c r="F12" s="166">
        <v>7</v>
      </c>
      <c r="G12" s="219">
        <v>7</v>
      </c>
    </row>
    <row r="13" spans="1:7" ht="15.75">
      <c r="A13" s="228" t="s">
        <v>318</v>
      </c>
      <c r="B13" s="165"/>
      <c r="C13" s="166">
        <v>20</v>
      </c>
      <c r="D13" s="175">
        <v>20</v>
      </c>
      <c r="E13" s="166">
        <v>20</v>
      </c>
      <c r="F13" s="166">
        <v>20</v>
      </c>
      <c r="G13" s="219">
        <v>20</v>
      </c>
    </row>
    <row r="14" spans="1:7" ht="15.75">
      <c r="A14" s="228" t="s">
        <v>319</v>
      </c>
      <c r="B14" s="165"/>
      <c r="C14" s="166">
        <v>49</v>
      </c>
      <c r="D14" s="175">
        <v>49</v>
      </c>
      <c r="E14" s="166">
        <v>50</v>
      </c>
      <c r="F14" s="166">
        <v>50</v>
      </c>
      <c r="G14" s="166">
        <v>50</v>
      </c>
    </row>
    <row r="15" spans="1:7" ht="15.75">
      <c r="A15" s="228" t="s">
        <v>320</v>
      </c>
      <c r="B15" s="165"/>
      <c r="C15" s="166">
        <v>5</v>
      </c>
      <c r="D15" s="175">
        <v>4</v>
      </c>
      <c r="E15" s="166">
        <v>5</v>
      </c>
      <c r="F15" s="166">
        <v>5</v>
      </c>
      <c r="G15" s="219">
        <v>5</v>
      </c>
    </row>
    <row r="16" spans="1:7" ht="15.75">
      <c r="A16" s="228" t="s">
        <v>131</v>
      </c>
      <c r="B16" s="165"/>
      <c r="C16" s="166"/>
      <c r="D16" s="175"/>
      <c r="E16" s="166"/>
      <c r="F16" s="166"/>
      <c r="G16" s="219"/>
    </row>
    <row r="17" spans="1:7" ht="15.75">
      <c r="A17" s="228" t="s">
        <v>131</v>
      </c>
      <c r="B17" s="165"/>
      <c r="C17" s="166"/>
      <c r="D17" s="175"/>
      <c r="E17" s="166"/>
      <c r="F17" s="166"/>
      <c r="G17" s="219"/>
    </row>
    <row r="18" spans="1:7" ht="36.75" customHeight="1">
      <c r="A18" s="167" t="s">
        <v>252</v>
      </c>
      <c r="B18" s="165" t="s">
        <v>4</v>
      </c>
      <c r="C18" s="191"/>
      <c r="D18" s="188"/>
      <c r="E18" s="191"/>
      <c r="F18" s="191"/>
      <c r="G18" s="222"/>
    </row>
    <row r="19" spans="1:7" ht="60">
      <c r="A19" s="167" t="s">
        <v>222</v>
      </c>
      <c r="B19" s="165" t="s">
        <v>228</v>
      </c>
      <c r="C19" s="191"/>
      <c r="D19" s="188"/>
      <c r="E19" s="191"/>
      <c r="F19" s="191"/>
      <c r="G19" s="222"/>
    </row>
    <row r="20" spans="1:7" ht="60">
      <c r="A20" s="166" t="s">
        <v>216</v>
      </c>
      <c r="B20" s="165" t="s">
        <v>228</v>
      </c>
      <c r="C20" s="191"/>
      <c r="D20" s="188"/>
      <c r="E20" s="191"/>
      <c r="F20" s="191"/>
      <c r="G20" s="222"/>
    </row>
    <row r="21" spans="1:7" ht="45">
      <c r="A21" s="166" t="s">
        <v>253</v>
      </c>
      <c r="B21" s="165" t="s">
        <v>226</v>
      </c>
      <c r="C21" s="191">
        <v>22</v>
      </c>
      <c r="D21" s="188">
        <v>18</v>
      </c>
      <c r="E21" s="191">
        <v>20</v>
      </c>
      <c r="F21" s="191">
        <v>20</v>
      </c>
      <c r="G21" s="222">
        <v>20</v>
      </c>
    </row>
    <row r="22" spans="1:7" ht="21" customHeight="1">
      <c r="A22" s="166" t="s">
        <v>233</v>
      </c>
      <c r="B22" s="165" t="s">
        <v>123</v>
      </c>
      <c r="C22" s="191"/>
      <c r="D22" s="188"/>
      <c r="E22" s="191"/>
      <c r="F22" s="191"/>
      <c r="G22" s="222"/>
    </row>
    <row r="23" spans="1:7" ht="18.75" customHeight="1">
      <c r="A23" s="166" t="s">
        <v>234</v>
      </c>
      <c r="B23" s="165"/>
      <c r="C23" s="191"/>
      <c r="D23" s="188"/>
      <c r="E23" s="191"/>
      <c r="F23" s="191"/>
      <c r="G23" s="222"/>
    </row>
    <row r="24" spans="1:7" ht="19.5" customHeight="1">
      <c r="A24" s="166" t="s">
        <v>124</v>
      </c>
      <c r="B24" s="165" t="s">
        <v>123</v>
      </c>
      <c r="C24" s="191"/>
      <c r="D24" s="188"/>
      <c r="E24" s="191"/>
      <c r="F24" s="191"/>
      <c r="G24" s="222"/>
    </row>
    <row r="25" spans="1:7" ht="18" customHeight="1">
      <c r="A25" s="166" t="s">
        <v>5</v>
      </c>
      <c r="B25" s="165" t="s">
        <v>123</v>
      </c>
      <c r="C25" s="191"/>
      <c r="D25" s="188"/>
      <c r="E25" s="191"/>
      <c r="F25" s="191"/>
      <c r="G25" s="222"/>
    </row>
    <row r="26" spans="1:7" ht="15">
      <c r="A26" s="166"/>
      <c r="B26" s="165"/>
      <c r="C26" s="191"/>
      <c r="D26" s="188"/>
      <c r="E26" s="191"/>
      <c r="F26" s="191"/>
      <c r="G26" s="222"/>
    </row>
    <row r="27" spans="1:7" ht="30">
      <c r="A27" s="166" t="s">
        <v>125</v>
      </c>
      <c r="B27" s="223" t="s">
        <v>232</v>
      </c>
      <c r="C27" s="191">
        <f>'финансы '!B16/10%/10%</f>
        <v>69.99999999999999</v>
      </c>
      <c r="D27" s="191">
        <f>'финансы '!C16/10%/10%</f>
        <v>69.99999999999999</v>
      </c>
      <c r="E27" s="191">
        <v>74</v>
      </c>
      <c r="F27" s="191">
        <f>'финансы '!E16/10%/10%</f>
        <v>80</v>
      </c>
      <c r="G27" s="191">
        <v>84</v>
      </c>
    </row>
    <row r="28" spans="1:7" ht="30" customHeight="1">
      <c r="A28" s="166" t="s">
        <v>126</v>
      </c>
      <c r="B28" s="223" t="s">
        <v>232</v>
      </c>
      <c r="C28" s="191">
        <v>0.65</v>
      </c>
      <c r="D28" s="188">
        <v>0.65</v>
      </c>
      <c r="E28" s="191">
        <v>0.85</v>
      </c>
      <c r="F28" s="191">
        <v>0.9</v>
      </c>
      <c r="G28" s="222">
        <v>0.9</v>
      </c>
    </row>
    <row r="29" spans="1:7" ht="49.5" customHeight="1" thickBot="1">
      <c r="A29" s="224" t="s">
        <v>290</v>
      </c>
      <c r="B29" s="194" t="s">
        <v>130</v>
      </c>
      <c r="C29" s="229">
        <f>C27/12/(C9+C10+C11+C12+C13+C14+C15)*1000000</f>
        <v>26881.72043010752</v>
      </c>
      <c r="D29" s="229">
        <f>D27/12/(D9+D10+D11+D12+D13+D14+D15)*1000000</f>
        <v>26636.22526636225</v>
      </c>
      <c r="E29" s="229">
        <f>E27/12/(E9+E10+E11+E12+E13+E14+E15)*1000000</f>
        <v>27777.77777777778</v>
      </c>
      <c r="F29" s="229">
        <f>F27/12/(F9+F10+F11+F12+F13+F14+F15)*1000000</f>
        <v>29368.575624082234</v>
      </c>
      <c r="G29" s="229">
        <f>G27/12/(G9+G10+G11+G12+G13+G14+G15)*1000000</f>
        <v>30567.68558951965</v>
      </c>
    </row>
    <row r="30" spans="1:2" ht="15">
      <c r="A30" s="3"/>
      <c r="B30" s="6"/>
    </row>
    <row r="31" spans="1:2" ht="15.75">
      <c r="A31" s="27"/>
      <c r="B31" s="6"/>
    </row>
    <row r="32" spans="1:2" ht="15">
      <c r="A32" s="3"/>
      <c r="B32" s="6"/>
    </row>
    <row r="33" spans="1:2" ht="15">
      <c r="A33" s="8"/>
      <c r="B33" s="6"/>
    </row>
    <row r="34" spans="1:2" ht="15">
      <c r="A34" s="8"/>
      <c r="B34" s="6"/>
    </row>
    <row r="35" ht="15">
      <c r="B35" s="6"/>
    </row>
    <row r="36" spans="1:2" ht="15">
      <c r="A36" s="3"/>
      <c r="B36" s="6"/>
    </row>
    <row r="37" spans="1:2" ht="15">
      <c r="A37" s="3"/>
      <c r="B37" s="6"/>
    </row>
    <row r="38" spans="1:2" ht="15">
      <c r="A38" s="10"/>
      <c r="B38" s="6"/>
    </row>
    <row r="39" spans="1:2" ht="15">
      <c r="A39" s="3"/>
      <c r="B39" s="6"/>
    </row>
    <row r="40" spans="1:2" ht="15">
      <c r="A40" s="3"/>
      <c r="B40" s="6"/>
    </row>
    <row r="41" spans="1:2" ht="15">
      <c r="A41" s="3"/>
      <c r="B41" s="6"/>
    </row>
    <row r="42" spans="1:2" ht="15">
      <c r="A42" s="3"/>
      <c r="B42" s="6"/>
    </row>
    <row r="43" spans="1:2" ht="15">
      <c r="A43" s="3"/>
      <c r="B43" s="6"/>
    </row>
    <row r="44" spans="1:2" ht="15">
      <c r="A44" s="3"/>
      <c r="B44" s="6"/>
    </row>
    <row r="45" spans="1:2" ht="15">
      <c r="A45" s="9"/>
      <c r="B45" s="6"/>
    </row>
    <row r="46" spans="1:2" ht="12.75">
      <c r="A46" s="1"/>
      <c r="B46" s="12"/>
    </row>
    <row r="47" spans="1:2" ht="15">
      <c r="A47" s="7"/>
      <c r="B47" s="6"/>
    </row>
    <row r="63" spans="1:2" ht="15">
      <c r="A63" s="3"/>
      <c r="B63" s="6"/>
    </row>
    <row r="64" spans="1:2" ht="15">
      <c r="A64" s="3"/>
      <c r="B64" s="6"/>
    </row>
    <row r="65" spans="1:2" ht="15">
      <c r="A65" s="1"/>
      <c r="B65" s="6"/>
    </row>
    <row r="66" spans="1:2" ht="15">
      <c r="A66" s="3"/>
      <c r="B66" s="6"/>
    </row>
    <row r="67" spans="1:2" ht="15">
      <c r="A67" s="3"/>
      <c r="B67" s="6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  <row r="105" spans="1:2" ht="12.75">
      <c r="A105" s="1"/>
      <c r="B105" s="12"/>
    </row>
    <row r="106" spans="1:2" ht="12.75">
      <c r="A106" s="1"/>
      <c r="B106" s="12"/>
    </row>
    <row r="107" spans="1:2" ht="12.75">
      <c r="A107" s="1"/>
      <c r="B107" s="12"/>
    </row>
    <row r="108" spans="1:2" ht="12.75">
      <c r="A108" s="1"/>
      <c r="B108" s="12"/>
    </row>
    <row r="109" spans="1:2" ht="12.75">
      <c r="A109" s="1"/>
      <c r="B109" s="12"/>
    </row>
    <row r="110" spans="1:2" ht="12.75">
      <c r="A110" s="1"/>
      <c r="B110" s="12"/>
    </row>
    <row r="111" spans="1:2" ht="12.75">
      <c r="A111" s="1"/>
      <c r="B111" s="12"/>
    </row>
    <row r="112" spans="1:2" ht="12.75">
      <c r="A112" s="1"/>
      <c r="B112" s="12"/>
    </row>
    <row r="113" spans="1:2" ht="12.75">
      <c r="A113" s="1"/>
      <c r="B113" s="12"/>
    </row>
    <row r="114" spans="1:2" ht="12.75">
      <c r="A114" s="1"/>
      <c r="B114" s="12"/>
    </row>
    <row r="115" spans="1:2" ht="12.75">
      <c r="A115" s="1"/>
      <c r="B115" s="12"/>
    </row>
    <row r="116" spans="1:2" ht="12.75">
      <c r="A116" s="1"/>
      <c r="B116" s="12"/>
    </row>
    <row r="117" spans="1:2" ht="12.75">
      <c r="A117" s="1"/>
      <c r="B117" s="12"/>
    </row>
    <row r="118" spans="1:2" ht="12.75">
      <c r="A118" s="1"/>
      <c r="B118" s="12"/>
    </row>
    <row r="119" spans="1:2" ht="12.75">
      <c r="A119" s="1"/>
      <c r="B119" s="12"/>
    </row>
    <row r="120" spans="1:2" ht="12.75">
      <c r="A120" s="1"/>
      <c r="B120" s="12"/>
    </row>
    <row r="121" spans="1:2" ht="12.75">
      <c r="A121" s="1"/>
      <c r="B121" s="12"/>
    </row>
    <row r="122" spans="1:2" ht="12.75">
      <c r="A122" s="1"/>
      <c r="B122" s="12"/>
    </row>
    <row r="123" spans="1:2" ht="12.75">
      <c r="A123" s="1"/>
      <c r="B123" s="12"/>
    </row>
    <row r="124" spans="1:2" ht="12.75">
      <c r="A124" s="1"/>
      <c r="B124" s="12"/>
    </row>
    <row r="125" spans="1:2" ht="12.75">
      <c r="A125" s="1"/>
      <c r="B125" s="12"/>
    </row>
    <row r="126" spans="1:2" ht="12.75">
      <c r="A126" s="1"/>
      <c r="B126" s="12"/>
    </row>
    <row r="127" spans="1:2" ht="12.75">
      <c r="A127" s="1"/>
      <c r="B127" s="12"/>
    </row>
    <row r="128" spans="1:2" ht="12.75">
      <c r="A128" s="1"/>
      <c r="B128" s="12"/>
    </row>
    <row r="129" spans="1:2" ht="12.75">
      <c r="A129" s="1"/>
      <c r="B129" s="12"/>
    </row>
    <row r="130" spans="1:2" ht="12.75">
      <c r="A130" s="1"/>
      <c r="B130" s="12"/>
    </row>
    <row r="131" spans="1:2" ht="12.75">
      <c r="A131" s="1"/>
      <c r="B131" s="12"/>
    </row>
    <row r="132" spans="1:2" ht="12.75">
      <c r="A132" s="1"/>
      <c r="B132" s="12"/>
    </row>
    <row r="133" spans="1:2" ht="12.75">
      <c r="A133" s="1"/>
      <c r="B133" s="12"/>
    </row>
    <row r="134" spans="1:2" ht="12.75">
      <c r="A134" s="1"/>
      <c r="B134" s="12"/>
    </row>
    <row r="135" spans="1:2" ht="12.75">
      <c r="A135" s="1"/>
      <c r="B135" s="12"/>
    </row>
    <row r="136" spans="1:2" ht="12.75">
      <c r="A136" s="1"/>
      <c r="B136" s="12"/>
    </row>
    <row r="137" spans="1:2" ht="12.75">
      <c r="A137" s="1"/>
      <c r="B137" s="12"/>
    </row>
    <row r="138" spans="1:2" ht="12.75">
      <c r="A138" s="1"/>
      <c r="B138" s="12"/>
    </row>
    <row r="139" spans="1:2" ht="12.75">
      <c r="A139" s="1"/>
      <c r="B139" s="12"/>
    </row>
    <row r="140" spans="1:2" ht="12.75">
      <c r="A140" s="1"/>
      <c r="B140" s="12"/>
    </row>
    <row r="141" spans="1:2" ht="12.75">
      <c r="A141" s="1"/>
      <c r="B141" s="12"/>
    </row>
    <row r="142" spans="1:2" ht="12.75">
      <c r="A142" s="1"/>
      <c r="B142" s="12"/>
    </row>
    <row r="143" spans="1:2" ht="12.75">
      <c r="A143" s="1"/>
      <c r="B143" s="12"/>
    </row>
    <row r="144" spans="1:2" ht="12.75">
      <c r="A144" s="1"/>
      <c r="B144" s="12"/>
    </row>
    <row r="145" spans="1:2" ht="12.75">
      <c r="A145" s="1"/>
      <c r="B145" s="12"/>
    </row>
    <row r="146" spans="1:2" ht="12.75">
      <c r="A146" s="1"/>
      <c r="B146" s="12"/>
    </row>
    <row r="147" spans="1:2" ht="12.75">
      <c r="A147" s="1"/>
      <c r="B147" s="12"/>
    </row>
    <row r="148" spans="1:2" ht="12.75">
      <c r="A148" s="1"/>
      <c r="B148" s="12"/>
    </row>
  </sheetData>
  <sheetProtection/>
  <mergeCells count="1">
    <mergeCell ref="E2:G2"/>
  </mergeCells>
  <printOptions/>
  <pageMargins left="0.3937007874015748" right="0.2362204724409449" top="0.5118110236220472" bottom="0.3937007874015748" header="0.5118110236220472" footer="0.5118110236220472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Жукова Оксана Геннадьевна</cp:lastModifiedBy>
  <cp:lastPrinted>2014-11-12T12:11:17Z</cp:lastPrinted>
  <dcterms:created xsi:type="dcterms:W3CDTF">2002-05-08T07:52:30Z</dcterms:created>
  <dcterms:modified xsi:type="dcterms:W3CDTF">2014-11-12T12:11:43Z</dcterms:modified>
  <cp:category/>
  <cp:version/>
  <cp:contentType/>
  <cp:contentStatus/>
</cp:coreProperties>
</file>