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730" windowHeight="952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Лист1!$A$8:$K$42</definedName>
    <definedName name="_xlnm.Print_Titles" localSheetId="0">Лист1!$7:$8</definedName>
  </definedNames>
  <calcPr calcId="124519"/>
</workbook>
</file>

<file path=xl/calcChain.xml><?xml version="1.0" encoding="utf-8"?>
<calcChain xmlns="http://schemas.openxmlformats.org/spreadsheetml/2006/main">
  <c r="D22" i="1"/>
  <c r="D27" s="1"/>
  <c r="D19"/>
  <c r="D17"/>
  <c r="D12"/>
  <c r="D9"/>
  <c r="D29"/>
  <c r="D39" s="1"/>
  <c r="D20" l="1"/>
  <c r="D42" s="1"/>
  <c r="F20"/>
  <c r="E20"/>
  <c r="E39" l="1"/>
  <c r="F39"/>
  <c r="E27" l="1"/>
  <c r="F27"/>
  <c r="F42" l="1"/>
  <c r="E42"/>
</calcChain>
</file>

<file path=xl/sharedStrings.xml><?xml version="1.0" encoding="utf-8"?>
<sst xmlns="http://schemas.openxmlformats.org/spreadsheetml/2006/main" count="213" uniqueCount="82">
  <si>
    <t>№ п/п</t>
  </si>
  <si>
    <t>ГРБС</t>
  </si>
  <si>
    <t>Получатель средств</t>
  </si>
  <si>
    <t>Сумма (рублей)</t>
  </si>
  <si>
    <t>Коды бюджетной классификации</t>
  </si>
  <si>
    <t>Комментарий</t>
  </si>
  <si>
    <t>КФСР</t>
  </si>
  <si>
    <t>КЦСР</t>
  </si>
  <si>
    <t>КВР</t>
  </si>
  <si>
    <t>х</t>
  </si>
  <si>
    <t xml:space="preserve">ВСЕГО </t>
  </si>
  <si>
    <t>01.04</t>
  </si>
  <si>
    <t>11.1.01.20001</t>
  </si>
  <si>
    <t>2.4.0</t>
  </si>
  <si>
    <t>04.09</t>
  </si>
  <si>
    <t>05.03</t>
  </si>
  <si>
    <t>2025 год</t>
  </si>
  <si>
    <t>2026 год</t>
  </si>
  <si>
    <t>2027 год</t>
  </si>
  <si>
    <t xml:space="preserve">муниципального образования Кусинское сельское поселение Киришского муниципального района Ленинградской области </t>
  </si>
  <si>
    <t>Администрация Кусинского сельского  поселения</t>
  </si>
  <si>
    <t>74.4.01.20401</t>
  </si>
  <si>
    <t>75.3.01.9Д001</t>
  </si>
  <si>
    <t>1.2.0</t>
  </si>
  <si>
    <t xml:space="preserve">Справочная информация по вносимым изменениям в расходную часть бюджета </t>
  </si>
  <si>
    <t>75.4.01.9Д002</t>
  </si>
  <si>
    <t>74.4.01.20403</t>
  </si>
  <si>
    <t>ИТОГО увеличение собственных расходов</t>
  </si>
  <si>
    <t>75.3.01.40027</t>
  </si>
  <si>
    <t>74.4.01.40024</t>
  </si>
  <si>
    <t>74.4.01.S5160</t>
  </si>
  <si>
    <t>05.02</t>
  </si>
  <si>
    <t>72.4.01.40027</t>
  </si>
  <si>
    <t>75.4.01.40027</t>
  </si>
  <si>
    <t>03.10</t>
  </si>
  <si>
    <t>73.4.01.40027</t>
  </si>
  <si>
    <t>11.1.01.55490</t>
  </si>
  <si>
    <t xml:space="preserve">Увеличение расходов за счет ИМБТ из бюджета муниципального образования Киришский муниципальный район Ленинградской области на поощрение муниципальной управленческой команды муниципального образования Кусинское сельское поселение Киришского муниципального района Ленинградской области </t>
  </si>
  <si>
    <t>Увеличение расходов за счет ИМБТ из бюджета муниципального образования Киришский муниципальный район Ленинградской области на ремонт дорог в д.Кусино: поворот от дома Сиваковых вдоль индивидуальных гаражей в сумме 306095,14руб.;  участок дороги за р.Кусинка в районе площадки ТКО в сумме 91195,98 руб.; экономия по ремонту участка автомобильной дороги общего пользования местного значения по ул. Центральнаяд. Кусино (замена бортовых камней)  в сумме -4123,18руб.</t>
  </si>
  <si>
    <t>Увеличение  расходов за счет ИМБТ из бюджета муниципального образования Киришский муниципальный район Ленинградской области: ликвидация мест несанкционированного размещения отходов</t>
  </si>
  <si>
    <t>Уменьшение расходов за счет ИМБТ из бюджета муниципального образования Киришский муниципальный район Ленинградской области: ремонт участка автомобильной дороги общего пользования местного значения по ул. Центральная д. Кусино" (дополнительная потребность после прохождения  экспертизы по проверке достоверности определения сметной стоимости, экономия по результатам проведения конкурсных процедур) в сумме 720 346,51 руб.; ремонт дороги местного значения в д.Кусино, ул.Волна-2 в сумме 573 657,53 руб.</t>
  </si>
  <si>
    <t>Увеличение  расходов за счет ИМБТ из бюджета муниципального образования Киришский муниципальный район Ленинградской области на установку забора вокруг котельной в дер.Кусино</t>
  </si>
  <si>
    <t>Увеличение  расходов за счет ИМБТ из бюджета муниципального образования Киришский муниципальный район Ленинградской области на оборудование и обследование заглубленных подвальных помещений, приспосабливаемых под временные укрытия, по адресу: д.Кусино, ул.Центральная, д.6</t>
  </si>
  <si>
    <t>Увеличение расходов за счет субсидии из областного бюджета Ленинградской области на реализацию мероприятий государственной программы Ленинградской области  «Устойчивое общественное развитие в Ленинградской области» - ремонтно-восстановительные работы воинского захоронения в урочище Липовик-Дубовик (5 333 357,33руб.), софинансирование к средствам областного бюджета ЛО за счет ИМБТ из бюджета муниципального образования Киришский муниципальный район Ленинградской области в сумме 796 938,46 руб.</t>
  </si>
  <si>
    <t>01.13</t>
  </si>
  <si>
    <t>21.2.01.21007</t>
  </si>
  <si>
    <t>04.12</t>
  </si>
  <si>
    <t>Уточнение КФСР по оказанию услуг в области кадастровой деятельности (подготовка межевого плана на земельный участок под площадку для выгула собак)</t>
  </si>
  <si>
    <t>ИТОГО уменьшение расходов за счет собственных средств</t>
  </si>
  <si>
    <t>21.2.01.21009</t>
  </si>
  <si>
    <t>73.4.01.20303</t>
  </si>
  <si>
    <t>75.3.01.SД160</t>
  </si>
  <si>
    <t>73.4.01.20302</t>
  </si>
  <si>
    <t>74.3.01.S4790</t>
  </si>
  <si>
    <t>74.4.01.20402</t>
  </si>
  <si>
    <t>Потребность в средствах на возмещение проживания в гостинице в сумме 700,00 рублей сотруднику на период пребывания в командировке</t>
  </si>
  <si>
    <t>21.2.01.21008</t>
  </si>
  <si>
    <t>05.01</t>
  </si>
  <si>
    <t>76.4.02.20602</t>
  </si>
  <si>
    <t>Потребность в средствах на приобретение лицензии на право использования ПО для ЭВМ "ТехноКад-муниципалитет" - 8400,00 руб; на заправку и восстановление картриджей - 25000,00руб.; на приобретение модуля загрузки отчетности в ПК "Свод-СМАРТ" - 1100,00руб.; на профилактику и ремонт ПК - 15084,00руб.; на приобретение процессора - 70730,00руб.; на приобретение внешнего жесткого диска - 15220,00 руб.; на оплату коммунальных услуг при помывке системы отопления в здании администрации - 11 173,90руб.; на оплату услуг по промывке стстемы отопления - 6556,21руб.</t>
  </si>
  <si>
    <t>Потребность в средствах на содержание и текущий ремонт муниципального жилищного фонда</t>
  </si>
  <si>
    <t>Потребность в средствах на уплату взносов в обеспечение капитального ремонта муниципального жилищного фонда</t>
  </si>
  <si>
    <t>Невостребованные средства по ремонту дорог общего пользования местного значения - 4399,67руб.; по проверке сметной документации на устройство троутаров вдоль участка дороги "Подъезд к деревне Березовик" - 16000,00руб. и тротуара вдоль подъездной дороги к д.Кусино -16000,00руб.</t>
  </si>
  <si>
    <t xml:space="preserve">Экономия средств по результатам заключения МК на лабораторные исследования воды и почвы в местах купания </t>
  </si>
  <si>
    <t>Экономия средств по результатам заключения МК на устройство водоотвода у дома №4 по ул.Центральная д.Кусино</t>
  </si>
  <si>
    <t>Экономия средств по результатам проведения конкурсных процедур на устройство площадок для сбора ТКО</t>
  </si>
  <si>
    <t>Невостребованные средства на обновление текста на мемориальных плитах -1805,39руб.; экономия по результатам заключения МК на оказание услуг по гравировке - 14750,00руб.</t>
  </si>
  <si>
    <t>Невостребованные средства на приобретение табличек и указателей</t>
  </si>
  <si>
    <t>Невостребованные средства на содержание системы видеонаблюдения на спортивной площадке в д.Кусино - 41400,00 руб.; экономия средств по результатам заключения МК на содержание спортивного модуля в д.Кусино - 17128,95руб.; невостребованнные средства на проверку сметной документации по устройству общественной территории в д.Кусино у р.Тигода по ул.Набережная - 34000,00руб.</t>
  </si>
  <si>
    <t xml:space="preserve">Уменьшение расходов на оплату услуг телефонной связи 360,00руб.; приобретение лицензии на право использования ПО "Крипто-Про" 150,00руб.; оплаты периодического медицинского осмотра и диспансеризации - 4600,00руб.; экономия по МК на страхование служебного автомобиля - 1449,30руб.; приобретение мебели - 19024,00руб.; приобретение ГСМ - 21,00руб.; приобретение запасных частей для автомобиля - 50000,00руб.; приобретение хоз.товаров - 137,83руб.; оплаты услуг теплоснабжения - 139532,00руб.; оказание услуг водоснабжения и водоотведения - 5845,59руб.; </t>
  </si>
  <si>
    <t>Экономия средств по результатам заключения МК на содержание системы оповещения в Кусинском сельском поселении</t>
  </si>
  <si>
    <t>Потребность в средствах на монтаж провода СИП для подключения системы видеонаблюдения у площадки для сбора ТКО</t>
  </si>
  <si>
    <t>Уменьшение расходов за счет субсидии из областного бюджета Ленинградской области на реализацию мероприятий государственной программы Ленинградской области "Комплексное развитие сельских территорий Ленинградской области" - экономия по результатам проведения конкурсных процедур по ремонту улично-дорожной сети и дворовых проездов к домам №12 и 13 по ул. Центральная д. Кусино</t>
  </si>
  <si>
    <t>74.3.03.S5670</t>
  </si>
  <si>
    <t>ИТОГО увеличение расходов за счет иной приносящей доход деятельности и межбюджетных трансфертов из бюджетов других уровней</t>
  </si>
  <si>
    <t>74.3.03.20403</t>
  </si>
  <si>
    <t>Увеличение расходов за счет безвозмездного пожертвования от ИП Хлебодарова А.В. на ремонт пешеходной дорожки к школе по адресу: Школьный пер., д. Кусино</t>
  </si>
  <si>
    <t>Увеличение расходов за счет целевого благотворительного пожертвования от ООО "Транснефть-Балтика" на изготовление табличек (плит) с нанесением на них имен захороненных воинов</t>
  </si>
  <si>
    <t>Увеличение расходов за счет субсидии из областного бюджета Ленинградской области на реализацию мероприятий государственной программы Ленинградской области "Комплексное развитие сельских территорий Ленинградской области" - экономия по результатам проведения конкурсных процедур по ремонту пешеходной дорожки к школе по адресу: Школьный пер., д. Кусино</t>
  </si>
  <si>
    <t>Уменьшение расходов, предусмотренных на ремонт участка дороги ул.Центральная за счет уточнения источников софинансирования (на эти цели выделены ИМБТ из бюджета муниципального образования Киришский муниципальный район Ленинградской области)</t>
  </si>
  <si>
    <t>Экономия средств на приобретение флажков, плакатов к 9 мая</t>
  </si>
  <si>
    <t>Потребность в средствах на содержание дорог общего пользования местного значения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</si>
</sst>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_ ;\-#,##0\ "/>
  </numFmts>
  <fonts count="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 applyFill="1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right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43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1" fontId="2" fillId="0" borderId="1" xfId="0" applyNumberFormat="1" applyFont="1" applyFill="1" applyBorder="1" applyAlignment="1">
      <alignment vertical="center" wrapText="1" shrinkToFit="1"/>
    </xf>
    <xf numFmtId="11" fontId="2" fillId="0" borderId="1" xfId="0" applyNumberFormat="1" applyFont="1" applyFill="1" applyBorder="1" applyAlignment="1">
      <alignment horizontal="left" vertical="center" wrapText="1" shrinkToFit="1"/>
    </xf>
    <xf numFmtId="1" fontId="2" fillId="0" borderId="1" xfId="0" applyNumberFormat="1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right" vertical="center" shrinkToFit="1"/>
    </xf>
    <xf numFmtId="11" fontId="2" fillId="0" borderId="1" xfId="1" applyNumberFormat="1" applyFont="1" applyFill="1" applyBorder="1" applyAlignment="1">
      <alignment vertical="center" wrapText="1"/>
    </xf>
    <xf numFmtId="4" fontId="3" fillId="0" borderId="1" xfId="1" applyNumberFormat="1" applyFont="1" applyFill="1" applyBorder="1" applyAlignment="1">
      <alignment horizontal="right" vertical="center" shrinkToFit="1"/>
    </xf>
    <xf numFmtId="4" fontId="3" fillId="0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wrapText="1"/>
    </xf>
    <xf numFmtId="4" fontId="3" fillId="0" borderId="1" xfId="1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1" fontId="3" fillId="0" borderId="1" xfId="1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center" vertical="center" wrapText="1"/>
    </xf>
    <xf numFmtId="11" fontId="2" fillId="0" borderId="2" xfId="1" applyNumberFormat="1" applyFont="1" applyFill="1" applyBorder="1" applyAlignment="1">
      <alignment horizontal="left" vertical="center" wrapText="1"/>
    </xf>
    <xf numFmtId="11" fontId="2" fillId="0" borderId="3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2"/>
  <sheetViews>
    <sheetView tabSelected="1" topLeftCell="A34" workbookViewId="0">
      <selection activeCell="D39" activeCellId="2" sqref="D20 D27 D39"/>
    </sheetView>
  </sheetViews>
  <sheetFormatPr defaultRowHeight="15.75"/>
  <cols>
    <col min="1" max="1" width="8.5703125" style="1" customWidth="1"/>
    <col min="2" max="3" width="24.7109375" style="1" customWidth="1"/>
    <col min="4" max="4" width="15.7109375" style="1" customWidth="1"/>
    <col min="5" max="5" width="16.5703125" style="1" customWidth="1"/>
    <col min="6" max="6" width="13.85546875" style="1" customWidth="1"/>
    <col min="7" max="7" width="12.28515625" style="1" customWidth="1"/>
    <col min="8" max="8" width="16" style="1" customWidth="1"/>
    <col min="9" max="9" width="9.85546875" style="1" customWidth="1"/>
    <col min="10" max="10" width="67.85546875" style="1" customWidth="1"/>
    <col min="11" max="11" width="86" style="1" customWidth="1"/>
    <col min="12" max="16384" width="9.140625" style="1"/>
  </cols>
  <sheetData>
    <row r="1" spans="1:11">
      <c r="A1" s="2"/>
      <c r="B1" s="3"/>
      <c r="C1" s="3"/>
      <c r="D1" s="3"/>
      <c r="E1" s="3"/>
      <c r="F1" s="3"/>
      <c r="G1" s="3"/>
      <c r="H1" s="3"/>
      <c r="I1" s="3"/>
      <c r="J1" s="4"/>
    </row>
    <row r="2" spans="1:11">
      <c r="A2" s="5"/>
      <c r="B2" s="5"/>
      <c r="C2" s="5"/>
      <c r="D2" s="5"/>
      <c r="E2" s="5"/>
      <c r="F2" s="5"/>
      <c r="G2" s="5"/>
      <c r="H2" s="5"/>
      <c r="I2" s="5"/>
      <c r="J2" s="4"/>
    </row>
    <row r="3" spans="1:11">
      <c r="A3" s="26" t="s">
        <v>24</v>
      </c>
      <c r="B3" s="26"/>
      <c r="C3" s="26"/>
      <c r="D3" s="26"/>
      <c r="E3" s="26"/>
      <c r="F3" s="26"/>
      <c r="G3" s="26"/>
      <c r="H3" s="26"/>
      <c r="I3" s="26"/>
      <c r="J3" s="26"/>
    </row>
    <row r="4" spans="1:11">
      <c r="A4" s="26" t="s">
        <v>19</v>
      </c>
      <c r="B4" s="26"/>
      <c r="C4" s="26"/>
      <c r="D4" s="26"/>
      <c r="E4" s="26"/>
      <c r="F4" s="26"/>
      <c r="G4" s="26"/>
      <c r="H4" s="26"/>
      <c r="I4" s="26"/>
      <c r="J4" s="26"/>
    </row>
    <row r="5" spans="1:11">
      <c r="A5" s="6"/>
      <c r="B5" s="4"/>
      <c r="C5" s="4"/>
      <c r="D5" s="6"/>
      <c r="E5" s="6"/>
      <c r="F5" s="6"/>
      <c r="G5" s="6"/>
      <c r="H5" s="6"/>
      <c r="I5" s="6"/>
      <c r="J5" s="7"/>
    </row>
    <row r="6" spans="1:11">
      <c r="A6" s="4"/>
      <c r="B6" s="4"/>
      <c r="C6" s="4"/>
      <c r="D6" s="4"/>
      <c r="E6" s="4"/>
      <c r="F6" s="4"/>
      <c r="G6" s="4"/>
      <c r="H6" s="4"/>
      <c r="I6" s="4"/>
      <c r="J6" s="4"/>
    </row>
    <row r="7" spans="1:11">
      <c r="A7" s="28" t="s">
        <v>0</v>
      </c>
      <c r="B7" s="28" t="s">
        <v>1</v>
      </c>
      <c r="C7" s="28" t="s">
        <v>2</v>
      </c>
      <c r="D7" s="28" t="s">
        <v>3</v>
      </c>
      <c r="E7" s="28"/>
      <c r="F7" s="28"/>
      <c r="G7" s="27" t="s">
        <v>4</v>
      </c>
      <c r="H7" s="27"/>
      <c r="I7" s="27"/>
      <c r="J7" s="28" t="s">
        <v>5</v>
      </c>
    </row>
    <row r="8" spans="1:11">
      <c r="A8" s="28"/>
      <c r="B8" s="28"/>
      <c r="C8" s="28"/>
      <c r="D8" s="8" t="s">
        <v>16</v>
      </c>
      <c r="E8" s="8" t="s">
        <v>17</v>
      </c>
      <c r="F8" s="8" t="s">
        <v>18</v>
      </c>
      <c r="G8" s="8" t="s">
        <v>6</v>
      </c>
      <c r="H8" s="8" t="s">
        <v>7</v>
      </c>
      <c r="I8" s="8" t="s">
        <v>8</v>
      </c>
      <c r="J8" s="28"/>
    </row>
    <row r="9" spans="1:11" ht="157.5">
      <c r="A9" s="9">
        <v>1</v>
      </c>
      <c r="B9" s="10" t="s">
        <v>20</v>
      </c>
      <c r="C9" s="10" t="s">
        <v>20</v>
      </c>
      <c r="D9" s="11">
        <f>-360-150-4600-1449.3-19024-21-50000-137.83-139532-5845.59</f>
        <v>-221119.72</v>
      </c>
      <c r="E9" s="12"/>
      <c r="F9" s="12"/>
      <c r="G9" s="13" t="s">
        <v>11</v>
      </c>
      <c r="H9" s="13" t="s">
        <v>12</v>
      </c>
      <c r="I9" s="13" t="s">
        <v>13</v>
      </c>
      <c r="J9" s="14" t="s">
        <v>69</v>
      </c>
    </row>
    <row r="10" spans="1:11" ht="47.25">
      <c r="A10" s="9">
        <v>2</v>
      </c>
      <c r="B10" s="10" t="s">
        <v>20</v>
      </c>
      <c r="C10" s="10" t="s">
        <v>20</v>
      </c>
      <c r="D10" s="11">
        <v>-25</v>
      </c>
      <c r="E10" s="12"/>
      <c r="F10" s="12"/>
      <c r="G10" s="13" t="s">
        <v>44</v>
      </c>
      <c r="H10" s="13" t="s">
        <v>49</v>
      </c>
      <c r="I10" s="13" t="s">
        <v>13</v>
      </c>
      <c r="J10" s="14" t="s">
        <v>80</v>
      </c>
      <c r="K10" s="23"/>
    </row>
    <row r="11" spans="1:11" ht="47.25">
      <c r="A11" s="9">
        <v>3</v>
      </c>
      <c r="B11" s="10" t="s">
        <v>20</v>
      </c>
      <c r="C11" s="10" t="s">
        <v>20</v>
      </c>
      <c r="D11" s="11">
        <v>-69000</v>
      </c>
      <c r="E11" s="12"/>
      <c r="F11" s="12"/>
      <c r="G11" s="13" t="s">
        <v>34</v>
      </c>
      <c r="H11" s="13" t="s">
        <v>50</v>
      </c>
      <c r="I11" s="13" t="s">
        <v>13</v>
      </c>
      <c r="J11" s="14" t="s">
        <v>70</v>
      </c>
    </row>
    <row r="12" spans="1:11" ht="78.75">
      <c r="A12" s="9">
        <v>4</v>
      </c>
      <c r="B12" s="10" t="s">
        <v>20</v>
      </c>
      <c r="C12" s="10" t="s">
        <v>20</v>
      </c>
      <c r="D12" s="11">
        <f>-4399.67-16000-16000</f>
        <v>-36399.67</v>
      </c>
      <c r="E12" s="12"/>
      <c r="F12" s="12"/>
      <c r="G12" s="13" t="s">
        <v>14</v>
      </c>
      <c r="H12" s="13" t="s">
        <v>22</v>
      </c>
      <c r="I12" s="13" t="s">
        <v>13</v>
      </c>
      <c r="J12" s="14" t="s">
        <v>62</v>
      </c>
    </row>
    <row r="13" spans="1:11" ht="78.75">
      <c r="A13" s="9">
        <v>5</v>
      </c>
      <c r="B13" s="10" t="s">
        <v>20</v>
      </c>
      <c r="C13" s="10" t="s">
        <v>20</v>
      </c>
      <c r="D13" s="11">
        <v>-91812.58</v>
      </c>
      <c r="E13" s="17"/>
      <c r="F13" s="17"/>
      <c r="G13" s="13" t="s">
        <v>14</v>
      </c>
      <c r="H13" s="13" t="s">
        <v>51</v>
      </c>
      <c r="I13" s="13" t="s">
        <v>13</v>
      </c>
      <c r="J13" s="18" t="s">
        <v>79</v>
      </c>
    </row>
    <row r="14" spans="1:11" ht="47.25">
      <c r="A14" s="9">
        <v>6</v>
      </c>
      <c r="B14" s="10" t="s">
        <v>20</v>
      </c>
      <c r="C14" s="10" t="s">
        <v>20</v>
      </c>
      <c r="D14" s="11">
        <v>-212732.88</v>
      </c>
      <c r="E14" s="12"/>
      <c r="F14" s="12"/>
      <c r="G14" s="13" t="s">
        <v>14</v>
      </c>
      <c r="H14" s="13" t="s">
        <v>25</v>
      </c>
      <c r="I14" s="13" t="s">
        <v>13</v>
      </c>
      <c r="J14" s="14" t="s">
        <v>64</v>
      </c>
    </row>
    <row r="15" spans="1:11" ht="47.25">
      <c r="A15" s="9">
        <v>7</v>
      </c>
      <c r="B15" s="10" t="s">
        <v>20</v>
      </c>
      <c r="C15" s="10" t="s">
        <v>20</v>
      </c>
      <c r="D15" s="11">
        <v>-231.02</v>
      </c>
      <c r="E15" s="12"/>
      <c r="F15" s="12"/>
      <c r="G15" s="13" t="s">
        <v>15</v>
      </c>
      <c r="H15" s="13" t="s">
        <v>52</v>
      </c>
      <c r="I15" s="13" t="s">
        <v>13</v>
      </c>
      <c r="J15" s="14" t="s">
        <v>63</v>
      </c>
    </row>
    <row r="16" spans="1:11" ht="47.25">
      <c r="A16" s="9">
        <v>8</v>
      </c>
      <c r="B16" s="10" t="s">
        <v>20</v>
      </c>
      <c r="C16" s="10" t="s">
        <v>20</v>
      </c>
      <c r="D16" s="11">
        <v>-25073.89</v>
      </c>
      <c r="E16" s="12"/>
      <c r="F16" s="12"/>
      <c r="G16" s="13" t="s">
        <v>15</v>
      </c>
      <c r="H16" s="13" t="s">
        <v>53</v>
      </c>
      <c r="I16" s="13" t="s">
        <v>13</v>
      </c>
      <c r="J16" s="14" t="s">
        <v>65</v>
      </c>
    </row>
    <row r="17" spans="1:10" ht="47.25">
      <c r="A17" s="9">
        <v>9</v>
      </c>
      <c r="B17" s="10" t="s">
        <v>20</v>
      </c>
      <c r="C17" s="10" t="s">
        <v>20</v>
      </c>
      <c r="D17" s="11">
        <f>-1805.39-14750</f>
        <v>-16555.39</v>
      </c>
      <c r="E17" s="12"/>
      <c r="F17" s="12"/>
      <c r="G17" s="13" t="s">
        <v>15</v>
      </c>
      <c r="H17" s="13" t="s">
        <v>21</v>
      </c>
      <c r="I17" s="13" t="s">
        <v>13</v>
      </c>
      <c r="J17" s="14" t="s">
        <v>66</v>
      </c>
    </row>
    <row r="18" spans="1:10" ht="47.25">
      <c r="A18" s="9">
        <v>10</v>
      </c>
      <c r="B18" s="10" t="s">
        <v>20</v>
      </c>
      <c r="C18" s="10" t="s">
        <v>20</v>
      </c>
      <c r="D18" s="11">
        <v>-50000</v>
      </c>
      <c r="E18" s="12"/>
      <c r="F18" s="12"/>
      <c r="G18" s="13" t="s">
        <v>15</v>
      </c>
      <c r="H18" s="13" t="s">
        <v>54</v>
      </c>
      <c r="I18" s="13" t="s">
        <v>13</v>
      </c>
      <c r="J18" s="14" t="s">
        <v>67</v>
      </c>
    </row>
    <row r="19" spans="1:10" ht="110.25">
      <c r="A19" s="9">
        <v>11</v>
      </c>
      <c r="B19" s="10" t="s">
        <v>20</v>
      </c>
      <c r="C19" s="10" t="s">
        <v>20</v>
      </c>
      <c r="D19" s="11">
        <f>-41400-17128.95-34000</f>
        <v>-92528.95</v>
      </c>
      <c r="E19" s="12"/>
      <c r="F19" s="12"/>
      <c r="G19" s="13" t="s">
        <v>15</v>
      </c>
      <c r="H19" s="13" t="s">
        <v>26</v>
      </c>
      <c r="I19" s="13" t="s">
        <v>13</v>
      </c>
      <c r="J19" s="14" t="s">
        <v>68</v>
      </c>
    </row>
    <row r="20" spans="1:10" ht="50.25" customHeight="1">
      <c r="A20" s="25" t="s">
        <v>48</v>
      </c>
      <c r="B20" s="25"/>
      <c r="C20" s="25"/>
      <c r="D20" s="19">
        <f>SUM(D9:D19)</f>
        <v>-815479.1</v>
      </c>
      <c r="E20" s="19">
        <f>SUM(E2:E2)</f>
        <v>0</v>
      </c>
      <c r="F20" s="19">
        <f>SUM(F2:F2)</f>
        <v>0</v>
      </c>
      <c r="G20" s="20" t="s">
        <v>9</v>
      </c>
      <c r="H20" s="20" t="s">
        <v>9</v>
      </c>
      <c r="I20" s="20" t="s">
        <v>9</v>
      </c>
      <c r="J20" s="20" t="s">
        <v>9</v>
      </c>
    </row>
    <row r="21" spans="1:10" ht="70.5" customHeight="1">
      <c r="A21" s="9">
        <v>12</v>
      </c>
      <c r="B21" s="10" t="s">
        <v>20</v>
      </c>
      <c r="C21" s="10" t="s">
        <v>20</v>
      </c>
      <c r="D21" s="11">
        <v>700</v>
      </c>
      <c r="E21" s="12"/>
      <c r="F21" s="12"/>
      <c r="G21" s="13" t="s">
        <v>11</v>
      </c>
      <c r="H21" s="13" t="s">
        <v>12</v>
      </c>
      <c r="I21" s="13" t="s">
        <v>23</v>
      </c>
      <c r="J21" s="14" t="s">
        <v>55</v>
      </c>
    </row>
    <row r="22" spans="1:10" ht="157.5">
      <c r="A22" s="9">
        <v>13</v>
      </c>
      <c r="B22" s="10" t="s">
        <v>20</v>
      </c>
      <c r="C22" s="10" t="s">
        <v>20</v>
      </c>
      <c r="D22" s="11">
        <f>8400+25000+16184+85950+11173.9+6556.21</f>
        <v>153264.10999999999</v>
      </c>
      <c r="E22" s="12"/>
      <c r="F22" s="12"/>
      <c r="G22" s="13" t="s">
        <v>11</v>
      </c>
      <c r="H22" s="13" t="s">
        <v>12</v>
      </c>
      <c r="I22" s="13" t="s">
        <v>13</v>
      </c>
      <c r="J22" s="14" t="s">
        <v>59</v>
      </c>
    </row>
    <row r="23" spans="1:10" ht="47.25">
      <c r="A23" s="9">
        <v>14</v>
      </c>
      <c r="B23" s="10" t="s">
        <v>20</v>
      </c>
      <c r="C23" s="10" t="s">
        <v>20</v>
      </c>
      <c r="D23" s="11">
        <v>11471.56</v>
      </c>
      <c r="E23" s="12"/>
      <c r="F23" s="12"/>
      <c r="G23" s="13" t="s">
        <v>44</v>
      </c>
      <c r="H23" s="13" t="s">
        <v>56</v>
      </c>
      <c r="I23" s="13" t="s">
        <v>13</v>
      </c>
      <c r="J23" s="14" t="s">
        <v>60</v>
      </c>
    </row>
    <row r="24" spans="1:10" ht="47.25">
      <c r="A24" s="9">
        <v>15</v>
      </c>
      <c r="B24" s="10" t="s">
        <v>20</v>
      </c>
      <c r="C24" s="10" t="s">
        <v>20</v>
      </c>
      <c r="D24" s="11">
        <v>43927.58</v>
      </c>
      <c r="E24" s="17"/>
      <c r="F24" s="17"/>
      <c r="G24" s="13" t="s">
        <v>14</v>
      </c>
      <c r="H24" s="13" t="s">
        <v>25</v>
      </c>
      <c r="I24" s="13" t="s">
        <v>13</v>
      </c>
      <c r="J24" s="14" t="s">
        <v>81</v>
      </c>
    </row>
    <row r="25" spans="1:10" ht="47.25">
      <c r="A25" s="9">
        <v>16</v>
      </c>
      <c r="B25" s="10" t="s">
        <v>20</v>
      </c>
      <c r="C25" s="10" t="s">
        <v>20</v>
      </c>
      <c r="D25" s="11">
        <v>18632.490000000002</v>
      </c>
      <c r="E25" s="12"/>
      <c r="F25" s="12"/>
      <c r="G25" s="13" t="s">
        <v>57</v>
      </c>
      <c r="H25" s="13" t="s">
        <v>58</v>
      </c>
      <c r="I25" s="13" t="s">
        <v>13</v>
      </c>
      <c r="J25" s="15" t="s">
        <v>61</v>
      </c>
    </row>
    <row r="26" spans="1:10" ht="47.25">
      <c r="A26" s="9">
        <v>17</v>
      </c>
      <c r="B26" s="10" t="s">
        <v>20</v>
      </c>
      <c r="C26" s="10" t="s">
        <v>20</v>
      </c>
      <c r="D26" s="11">
        <v>88578.57</v>
      </c>
      <c r="E26" s="12"/>
      <c r="F26" s="12"/>
      <c r="G26" s="13" t="s">
        <v>15</v>
      </c>
      <c r="H26" s="13" t="s">
        <v>54</v>
      </c>
      <c r="I26" s="13" t="s">
        <v>13</v>
      </c>
      <c r="J26" s="14" t="s">
        <v>71</v>
      </c>
    </row>
    <row r="27" spans="1:10" ht="41.25" customHeight="1">
      <c r="A27" s="25" t="s">
        <v>27</v>
      </c>
      <c r="B27" s="25"/>
      <c r="C27" s="25"/>
      <c r="D27" s="19">
        <f>SUM(D21:D26)</f>
        <v>316574.31</v>
      </c>
      <c r="E27" s="19">
        <f>SUM(E21:E21)</f>
        <v>0</v>
      </c>
      <c r="F27" s="19">
        <f>SUM(F21:F21)</f>
        <v>0</v>
      </c>
      <c r="G27" s="20" t="s">
        <v>9</v>
      </c>
      <c r="H27" s="20" t="s">
        <v>9</v>
      </c>
      <c r="I27" s="20" t="s">
        <v>9</v>
      </c>
      <c r="J27" s="20" t="s">
        <v>9</v>
      </c>
    </row>
    <row r="28" spans="1:10" ht="110.25">
      <c r="A28" s="9">
        <v>18</v>
      </c>
      <c r="B28" s="10" t="s">
        <v>20</v>
      </c>
      <c r="C28" s="10" t="s">
        <v>20</v>
      </c>
      <c r="D28" s="17">
        <v>-586830.89</v>
      </c>
      <c r="E28" s="17"/>
      <c r="F28" s="17"/>
      <c r="G28" s="13" t="s">
        <v>14</v>
      </c>
      <c r="H28" s="13" t="s">
        <v>73</v>
      </c>
      <c r="I28" s="13" t="s">
        <v>13</v>
      </c>
      <c r="J28" s="18" t="s">
        <v>72</v>
      </c>
    </row>
    <row r="29" spans="1:10" ht="141.75">
      <c r="A29" s="9">
        <v>19</v>
      </c>
      <c r="B29" s="10" t="s">
        <v>20</v>
      </c>
      <c r="C29" s="10" t="s">
        <v>20</v>
      </c>
      <c r="D29" s="17">
        <f>573657.53-720346.51</f>
        <v>-146688.97999999998</v>
      </c>
      <c r="E29" s="17"/>
      <c r="F29" s="17"/>
      <c r="G29" s="13" t="s">
        <v>14</v>
      </c>
      <c r="H29" s="13" t="s">
        <v>28</v>
      </c>
      <c r="I29" s="13" t="s">
        <v>13</v>
      </c>
      <c r="J29" s="18" t="s">
        <v>40</v>
      </c>
    </row>
    <row r="30" spans="1:10" ht="78.75">
      <c r="A30" s="9">
        <v>20</v>
      </c>
      <c r="B30" s="10" t="s">
        <v>20</v>
      </c>
      <c r="C30" s="10" t="s">
        <v>20</v>
      </c>
      <c r="D30" s="17">
        <v>130900</v>
      </c>
      <c r="E30" s="17"/>
      <c r="F30" s="17"/>
      <c r="G30" s="13" t="s">
        <v>11</v>
      </c>
      <c r="H30" s="13" t="s">
        <v>36</v>
      </c>
      <c r="I30" s="13" t="s">
        <v>23</v>
      </c>
      <c r="J30" s="18" t="s">
        <v>37</v>
      </c>
    </row>
    <row r="31" spans="1:10" ht="78.75">
      <c r="A31" s="9">
        <v>21</v>
      </c>
      <c r="B31" s="10" t="s">
        <v>20</v>
      </c>
      <c r="C31" s="10" t="s">
        <v>20</v>
      </c>
      <c r="D31" s="17">
        <v>381180</v>
      </c>
      <c r="E31" s="17"/>
      <c r="F31" s="17"/>
      <c r="G31" s="13" t="s">
        <v>34</v>
      </c>
      <c r="H31" s="13" t="s">
        <v>35</v>
      </c>
      <c r="I31" s="13" t="s">
        <v>13</v>
      </c>
      <c r="J31" s="18" t="s">
        <v>42</v>
      </c>
    </row>
    <row r="32" spans="1:10" ht="126">
      <c r="A32" s="9">
        <v>22</v>
      </c>
      <c r="B32" s="10" t="s">
        <v>20</v>
      </c>
      <c r="C32" s="10" t="s">
        <v>20</v>
      </c>
      <c r="D32" s="17">
        <v>393167.94</v>
      </c>
      <c r="E32" s="17"/>
      <c r="F32" s="17"/>
      <c r="G32" s="13" t="s">
        <v>14</v>
      </c>
      <c r="H32" s="13" t="s">
        <v>33</v>
      </c>
      <c r="I32" s="13" t="s">
        <v>13</v>
      </c>
      <c r="J32" s="18" t="s">
        <v>38</v>
      </c>
    </row>
    <row r="33" spans="1:11" ht="47.25">
      <c r="A33" s="9">
        <v>23</v>
      </c>
      <c r="B33" s="10" t="s">
        <v>20</v>
      </c>
      <c r="C33" s="10" t="s">
        <v>20</v>
      </c>
      <c r="D33" s="17">
        <v>1200798.96</v>
      </c>
      <c r="E33" s="17"/>
      <c r="F33" s="17"/>
      <c r="G33" s="13" t="s">
        <v>31</v>
      </c>
      <c r="H33" s="13" t="s">
        <v>32</v>
      </c>
      <c r="I33" s="13" t="s">
        <v>13</v>
      </c>
      <c r="J33" s="18" t="s">
        <v>41</v>
      </c>
    </row>
    <row r="34" spans="1:11" ht="47.25">
      <c r="A34" s="9">
        <v>24</v>
      </c>
      <c r="B34" s="10" t="s">
        <v>20</v>
      </c>
      <c r="C34" s="10" t="s">
        <v>20</v>
      </c>
      <c r="D34" s="17">
        <v>100000</v>
      </c>
      <c r="E34" s="17"/>
      <c r="F34" s="17"/>
      <c r="G34" s="13" t="s">
        <v>15</v>
      </c>
      <c r="H34" s="13" t="s">
        <v>75</v>
      </c>
      <c r="I34" s="13" t="s">
        <v>13</v>
      </c>
      <c r="J34" s="18" t="s">
        <v>76</v>
      </c>
    </row>
    <row r="35" spans="1:11" ht="110.25">
      <c r="A35" s="9">
        <v>25</v>
      </c>
      <c r="B35" s="10" t="s">
        <v>20</v>
      </c>
      <c r="C35" s="10" t="s">
        <v>20</v>
      </c>
      <c r="D35" s="17">
        <v>1124010.8500000001</v>
      </c>
      <c r="E35" s="17"/>
      <c r="F35" s="17"/>
      <c r="G35" s="13" t="s">
        <v>15</v>
      </c>
      <c r="H35" s="13" t="s">
        <v>73</v>
      </c>
      <c r="I35" s="13" t="s">
        <v>13</v>
      </c>
      <c r="J35" s="18" t="s">
        <v>78</v>
      </c>
    </row>
    <row r="36" spans="1:11" ht="47.25">
      <c r="A36" s="9">
        <v>26</v>
      </c>
      <c r="B36" s="10" t="s">
        <v>20</v>
      </c>
      <c r="C36" s="10" t="s">
        <v>20</v>
      </c>
      <c r="D36" s="17">
        <v>120000</v>
      </c>
      <c r="E36" s="17"/>
      <c r="F36" s="17"/>
      <c r="G36" s="13" t="s">
        <v>15</v>
      </c>
      <c r="H36" s="13" t="s">
        <v>21</v>
      </c>
      <c r="I36" s="13" t="s">
        <v>13</v>
      </c>
      <c r="J36" s="18" t="s">
        <v>77</v>
      </c>
    </row>
    <row r="37" spans="1:11" ht="141.75">
      <c r="A37" s="9">
        <v>27</v>
      </c>
      <c r="B37" s="10" t="s">
        <v>20</v>
      </c>
      <c r="C37" s="10" t="s">
        <v>20</v>
      </c>
      <c r="D37" s="17">
        <v>6130295.79</v>
      </c>
      <c r="E37" s="17"/>
      <c r="F37" s="17"/>
      <c r="G37" s="13" t="s">
        <v>15</v>
      </c>
      <c r="H37" s="13" t="s">
        <v>30</v>
      </c>
      <c r="I37" s="13" t="s">
        <v>13</v>
      </c>
      <c r="J37" s="18" t="s">
        <v>43</v>
      </c>
    </row>
    <row r="38" spans="1:11" ht="63">
      <c r="A38" s="9">
        <v>28</v>
      </c>
      <c r="B38" s="10" t="s">
        <v>20</v>
      </c>
      <c r="C38" s="10" t="s">
        <v>20</v>
      </c>
      <c r="D38" s="17">
        <v>843230.62</v>
      </c>
      <c r="E38" s="17"/>
      <c r="F38" s="17"/>
      <c r="G38" s="13" t="s">
        <v>15</v>
      </c>
      <c r="H38" s="13" t="s">
        <v>29</v>
      </c>
      <c r="I38" s="13" t="s">
        <v>13</v>
      </c>
      <c r="J38" s="18" t="s">
        <v>39</v>
      </c>
    </row>
    <row r="39" spans="1:11" ht="50.25" customHeight="1">
      <c r="A39" s="25" t="s">
        <v>74</v>
      </c>
      <c r="B39" s="25"/>
      <c r="C39" s="25"/>
      <c r="D39" s="19">
        <f>SUM(D28:D38)</f>
        <v>9690064.2899999991</v>
      </c>
      <c r="E39" s="19">
        <f>SUM(E37:E37)</f>
        <v>0</v>
      </c>
      <c r="F39" s="19">
        <f>SUM(F37:F37)</f>
        <v>0</v>
      </c>
      <c r="G39" s="20" t="s">
        <v>9</v>
      </c>
      <c r="H39" s="20" t="s">
        <v>9</v>
      </c>
      <c r="I39" s="20" t="s">
        <v>9</v>
      </c>
      <c r="J39" s="20" t="s">
        <v>9</v>
      </c>
      <c r="K39" s="21"/>
    </row>
    <row r="40" spans="1:11" ht="47.25">
      <c r="A40" s="16">
        <v>29</v>
      </c>
      <c r="B40" s="10" t="s">
        <v>20</v>
      </c>
      <c r="C40" s="10" t="s">
        <v>20</v>
      </c>
      <c r="D40" s="17">
        <v>-15186</v>
      </c>
      <c r="E40" s="17"/>
      <c r="F40" s="17"/>
      <c r="G40" s="13" t="s">
        <v>44</v>
      </c>
      <c r="H40" s="13" t="s">
        <v>45</v>
      </c>
      <c r="I40" s="13" t="s">
        <v>13</v>
      </c>
      <c r="J40" s="29" t="s">
        <v>47</v>
      </c>
    </row>
    <row r="41" spans="1:11" ht="47.25">
      <c r="A41" s="16">
        <v>30</v>
      </c>
      <c r="B41" s="10" t="s">
        <v>20</v>
      </c>
      <c r="C41" s="10" t="s">
        <v>20</v>
      </c>
      <c r="D41" s="17">
        <v>15186</v>
      </c>
      <c r="E41" s="17"/>
      <c r="F41" s="17"/>
      <c r="G41" s="13" t="s">
        <v>46</v>
      </c>
      <c r="H41" s="13" t="s">
        <v>45</v>
      </c>
      <c r="I41" s="13" t="s">
        <v>13</v>
      </c>
      <c r="J41" s="30"/>
    </row>
    <row r="42" spans="1:11">
      <c r="A42" s="24" t="s">
        <v>10</v>
      </c>
      <c r="B42" s="24"/>
      <c r="C42" s="24"/>
      <c r="D42" s="22">
        <f>SUM(D20+D27+D39)</f>
        <v>9191159.5</v>
      </c>
      <c r="E42" s="22">
        <f>SUM(E27+E39)</f>
        <v>0</v>
      </c>
      <c r="F42" s="22">
        <f>SUM(F27+F39)</f>
        <v>0</v>
      </c>
      <c r="G42" s="20" t="s">
        <v>9</v>
      </c>
      <c r="H42" s="20" t="s">
        <v>9</v>
      </c>
      <c r="I42" s="20" t="s">
        <v>9</v>
      </c>
      <c r="J42" s="20" t="s">
        <v>9</v>
      </c>
    </row>
  </sheetData>
  <mergeCells count="13">
    <mergeCell ref="A42:C42"/>
    <mergeCell ref="A27:C27"/>
    <mergeCell ref="A39:C39"/>
    <mergeCell ref="A3:J3"/>
    <mergeCell ref="A4:J4"/>
    <mergeCell ref="G7:I7"/>
    <mergeCell ref="A7:A8"/>
    <mergeCell ref="B7:B8"/>
    <mergeCell ref="C7:C8"/>
    <mergeCell ref="D7:F7"/>
    <mergeCell ref="J7:J8"/>
    <mergeCell ref="A20:C20"/>
    <mergeCell ref="J40:J41"/>
  </mergeCells>
  <pageMargins left="0.39370078740157483" right="0" top="0.19685039370078741" bottom="0.39370078740157483" header="0.31496062992125984" footer="0.31496062992125984"/>
  <pageSetup paperSize="9" scale="4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Кавгина</dc:creator>
  <cp:lastModifiedBy>Цветкова</cp:lastModifiedBy>
  <cp:lastPrinted>2025-11-12T06:44:08Z</cp:lastPrinted>
  <dcterms:created xsi:type="dcterms:W3CDTF">2017-10-31T07:57:33Z</dcterms:created>
  <dcterms:modified xsi:type="dcterms:W3CDTF">2025-11-12T06:52:19Z</dcterms:modified>
</cp:coreProperties>
</file>