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-120" yWindow="-120" windowWidth="25440" windowHeight="1539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2П_действующие'!$6:$7</definedName>
    <definedName name="_xlnm.Print_Area" localSheetId="0">'форма 2П_действующие'!$A$1:$H$86</definedName>
  </definedNames>
  <calcPr calcId="114210" fullCalcOnLoad="1"/>
</workbook>
</file>

<file path=xl/calcChain.xml><?xml version="1.0" encoding="utf-8"?>
<calcChain xmlns="http://schemas.openxmlformats.org/spreadsheetml/2006/main">
  <c r="H77" i="20"/>
  <c r="G77"/>
  <c r="E77"/>
  <c r="F77"/>
  <c r="H61"/>
  <c r="D61"/>
  <c r="H60"/>
  <c r="H67"/>
  <c r="D60"/>
  <c r="D67"/>
  <c r="E18"/>
  <c r="F18"/>
  <c r="G18"/>
  <c r="H18"/>
  <c r="D18"/>
  <c r="E15"/>
  <c r="F15"/>
  <c r="G15"/>
  <c r="H15"/>
  <c r="D15"/>
  <c r="E9"/>
  <c r="F9"/>
  <c r="G9"/>
  <c r="H9"/>
  <c r="H12"/>
  <c r="E33"/>
  <c r="F33"/>
  <c r="G33"/>
  <c r="H33"/>
  <c r="H58"/>
  <c r="G58"/>
  <c r="F58"/>
  <c r="E58"/>
  <c r="H47"/>
  <c r="G47"/>
  <c r="F47"/>
  <c r="E47"/>
  <c r="H31"/>
  <c r="G31"/>
  <c r="F31"/>
  <c r="E31"/>
  <c r="H76"/>
  <c r="G76"/>
  <c r="F76"/>
  <c r="E76"/>
  <c r="G61"/>
  <c r="F61"/>
  <c r="E61"/>
  <c r="H42"/>
  <c r="G42"/>
  <c r="F42"/>
  <c r="E42"/>
  <c r="G60"/>
  <c r="G67"/>
  <c r="F60"/>
  <c r="F67"/>
  <c r="E60"/>
  <c r="E67"/>
  <c r="E11"/>
  <c r="E29"/>
  <c r="F11"/>
  <c r="E12"/>
  <c r="E20"/>
  <c r="F29"/>
  <c r="E19"/>
  <c r="E21"/>
  <c r="E22"/>
  <c r="G11"/>
  <c r="F12"/>
  <c r="H11"/>
  <c r="H20"/>
  <c r="G12"/>
  <c r="G19"/>
  <c r="F22"/>
  <c r="F19"/>
  <c r="F20"/>
  <c r="G29"/>
  <c r="H19"/>
  <c r="H21"/>
  <c r="G20"/>
  <c r="G21"/>
  <c r="G22"/>
  <c r="H22"/>
  <c r="F21"/>
  <c r="H29"/>
  <c r="E26"/>
  <c r="G26"/>
  <c r="F26"/>
  <c r="H26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<sst xmlns="http://schemas.openxmlformats.org/spreadsheetml/2006/main" count="204" uniqueCount="129">
  <si>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</si>
  <si>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</si>
  <si>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</si>
  <si>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</si>
  <si>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</si>
  <si>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</si>
  <si>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</si>
  <si>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</si>
  <si>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</si>
  <si>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</si>
  <si>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</si>
  <si>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</si>
  <si>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</si>
  <si>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</si>
  <si>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</si>
  <si>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</si>
  <si>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</si>
  <si>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</si>
  <si>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</si>
  <si>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</si>
  <si>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</si>
  <si>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</si>
  <si>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</si>
  <si>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</si>
  <si>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</si>
  <si>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</si>
  <si>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</si>
  <si>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</si>
  <si>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</si>
  <si>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</si>
  <si>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</si>
  <si>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</si>
  <si>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</si>
  <si>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</si>
  <si>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</si>
  <si>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</si>
  <si>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</si>
  <si>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</si>
  <si>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</si>
  <si>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</si>
  <si>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</si>
  <si>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</si>
  <si>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</si>
  <si>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</si>
  <si>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</si>
  <si>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</si>
  <si>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</si>
  <si>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</si>
  <si>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</si>
  <si>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</si>
  <si>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</si>
  <si>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</si>
  <si>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</si>
  <si>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</si>
  <si>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</si>
  <si>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</si>
  <si>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</si>
  <si>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</si>
  <si>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</si>
  <si>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</si>
  <si>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</si>
  <si>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</si>
  <si>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</si>
  <si>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</si>
  <si>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</si>
  <si>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</si>
  <si>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</si>
  <si>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</si>
  <si>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</si>
  <si>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</si>
  <si>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</si>
  <si>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</si>
  <si>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</si>
  <si>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</si>
  <si>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</si>
  <si>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</si>
  <si>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</si>
  <si>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</si>
  <si>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</si>
  <si>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</si>
  <si>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</si>
  <si>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</si>
  <si>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</si>
  <si>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</si>
  <si>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</si>
  <si>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</si>
  <si>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</si>
  <si>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</si>
  <si>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</si>
  <si>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</si>
  <si>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</si>
  <si>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</si>
  <si>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</si>
  <si>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</si>
  <si>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</si>
  <si>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</si>
  <si>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</si>
  <si>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</si>
  <si>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</si>
  <si>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</si>
  <si>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</si>
  <si>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</si>
  <si>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</si>
  <si>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</si>
  <si>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</si>
  <si>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</si>
  <si>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</si>
  <si>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</si>
  <si>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</si>
  <si>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</si>
  <si>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</si>
  <si>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</si>
  <si>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</si>
  <si>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</si>
  <si>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</si>
  <si>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</si>
  <si>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</si>
  <si>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</si>
  <si>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</si>
  <si>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</si>
  <si>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</si>
  <si>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</si>
  <si>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</si>
  <si>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</si>
  <si>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Кусинское сельское поселение Киришского муниципального района Ленинградской области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</si>
  <si>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</si>
  <si>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 xml:space="preserve"> </t>
  </si>
  <si>
    <t>Приложение к постановлению от 13.11.2024 № 146</t>
  </si>
  <si>
    <t xml:space="preserve">
В редакции Приложения к постановлению от 25.12.2024 № 185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</si>
</sst>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4" fontId="2" fillId="0" borderId="0"/>
    <xf numFmtId="0" fontId="13" fillId="0" borderId="0"/>
    <xf numFmtId="164" fontId="2" fillId="0" borderId="0"/>
  </cellStyleXfs>
  <cellXfs count="84">
    <xf numFmtId="0" fontId="0" fillId="0" borderId="0" xfId="0"/>
    <xf numFmtId="0" fontId="5" fillId="0" borderId="0" xfId="0" applyFont="1"/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2" borderId="0" xfId="0" applyFont="1" applyFill="1"/>
    <xf numFmtId="49" fontId="8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/>
    <xf numFmtId="0" fontId="5" fillId="2" borderId="0" xfId="0" applyFont="1" applyFill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9" fillId="2" borderId="1" xfId="0" applyFont="1" applyFill="1" applyBorder="1" applyAlignment="1"/>
    <xf numFmtId="0" fontId="7" fillId="2" borderId="8" xfId="0" applyFont="1" applyFill="1" applyBorder="1" applyAlignment="1"/>
    <xf numFmtId="0" fontId="7" fillId="2" borderId="4" xfId="0" applyFont="1" applyFill="1" applyBorder="1" applyAlignment="1"/>
    <xf numFmtId="0" fontId="5" fillId="2" borderId="3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0" fontId="11" fillId="0" borderId="4" xfId="0" applyFont="1" applyBorder="1" applyAlignment="1"/>
    <xf numFmtId="49" fontId="5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0" xfId="1"/>
    <cellStyle name="Обычный 2" xfId="2"/>
    <cellStyle name="Обычный 25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tabSelected="1" showWhiteSpace="0" view="pageBreakPreview" zoomScaleNormal="100" zoomScaleSheetLayoutView="100" zoomScalePageLayoutView="120" workbookViewId="0">
      <selection activeCell="K11" sqref="K11"/>
    </sheetView>
  </sheetViews>
  <sheetFormatPr defaultRowHeight="15.75"/>
  <cols>
    <col min="1" max="1" width="9" style="15" customWidth="1"/>
    <col min="2" max="2" width="51.5703125" style="32" customWidth="1"/>
    <col min="3" max="3" width="19.85546875" style="18" customWidth="1"/>
    <col min="4" max="4" width="12.5703125" style="18" customWidth="1"/>
    <col min="5" max="5" width="15" style="18" customWidth="1"/>
    <col min="6" max="6" width="12.85546875" style="18" customWidth="1"/>
    <col min="7" max="7" width="12.42578125" style="18" customWidth="1"/>
    <col min="8" max="8" width="14.42578125" style="18" customWidth="1"/>
    <col min="9" max="16384" width="9.140625" style="1"/>
  </cols>
  <sheetData>
    <row r="1" spans="1:11" s="50" customFormat="1">
      <c r="A1" s="56" t="s">
        <v>127</v>
      </c>
      <c r="B1" s="56"/>
      <c r="C1" s="56"/>
      <c r="D1" s="56"/>
      <c r="E1" s="56"/>
      <c r="F1" s="56"/>
      <c r="G1" s="56"/>
      <c r="H1" s="56"/>
      <c r="I1" s="49"/>
      <c r="J1" s="49"/>
      <c r="K1" s="49"/>
    </row>
    <row r="2" spans="1:11" s="53" customFormat="1" ht="72" customHeight="1">
      <c r="A2" s="54"/>
      <c r="B2" s="55"/>
      <c r="C2" s="55"/>
      <c r="D2" s="55"/>
      <c r="E2" s="55" t="s">
        <v>126</v>
      </c>
      <c r="F2" s="66" t="s">
        <v>128</v>
      </c>
      <c r="G2" s="67"/>
      <c r="H2" s="55"/>
      <c r="I2" s="51"/>
      <c r="J2" s="51"/>
      <c r="K2" s="52"/>
    </row>
    <row r="3" spans="1:11" ht="18.75">
      <c r="A3" s="60" t="s">
        <v>124</v>
      </c>
      <c r="B3" s="60"/>
      <c r="C3" s="60"/>
      <c r="D3" s="60"/>
      <c r="E3" s="60"/>
      <c r="F3" s="60"/>
      <c r="G3" s="60"/>
      <c r="H3" s="60"/>
    </row>
    <row r="4" spans="1:11" ht="42.75" customHeight="1">
      <c r="A4" s="61" t="s">
        <v>125</v>
      </c>
      <c r="B4" s="62"/>
      <c r="C4" s="62"/>
      <c r="D4" s="62"/>
      <c r="E4" s="62"/>
      <c r="F4" s="62"/>
      <c r="G4" s="62"/>
      <c r="H4" s="62"/>
    </row>
    <row r="5" spans="1:11" s="3" customFormat="1">
      <c r="A5" s="2"/>
      <c r="B5" s="28"/>
      <c r="C5" s="17"/>
      <c r="D5" s="17"/>
      <c r="E5" s="17"/>
      <c r="F5" s="17"/>
      <c r="G5" s="17"/>
      <c r="H5" s="17"/>
    </row>
    <row r="6" spans="1:11">
      <c r="A6" s="63" t="s">
        <v>0</v>
      </c>
      <c r="B6" s="64" t="s">
        <v>1</v>
      </c>
      <c r="C6" s="63" t="s">
        <v>2</v>
      </c>
      <c r="D6" s="22" t="s">
        <v>3</v>
      </c>
      <c r="E6" s="22" t="s">
        <v>59</v>
      </c>
      <c r="F6" s="63" t="s">
        <v>4</v>
      </c>
      <c r="G6" s="65"/>
      <c r="H6" s="65"/>
    </row>
    <row r="7" spans="1:11">
      <c r="A7" s="63"/>
      <c r="B7" s="64"/>
      <c r="C7" s="63"/>
      <c r="D7" s="4">
        <v>2023</v>
      </c>
      <c r="E7" s="22">
        <v>2024</v>
      </c>
      <c r="F7" s="4">
        <v>2025</v>
      </c>
      <c r="G7" s="4">
        <v>2026</v>
      </c>
      <c r="H7" s="4">
        <v>2027</v>
      </c>
    </row>
    <row r="8" spans="1:11">
      <c r="A8" s="5" t="s">
        <v>5</v>
      </c>
      <c r="B8" s="29" t="s">
        <v>6</v>
      </c>
      <c r="C8" s="6"/>
      <c r="D8" s="6"/>
      <c r="E8" s="6"/>
      <c r="F8" s="6"/>
      <c r="G8" s="6"/>
      <c r="H8" s="6"/>
    </row>
    <row r="9" spans="1:11">
      <c r="A9" s="24">
        <v>1</v>
      </c>
      <c r="B9" s="30" t="s">
        <v>81</v>
      </c>
      <c r="C9" s="12" t="s">
        <v>8</v>
      </c>
      <c r="D9" s="19">
        <v>904</v>
      </c>
      <c r="E9" s="19">
        <f>D9+D15+D18</f>
        <v>915</v>
      </c>
      <c r="F9" s="19">
        <f>E9+E15+E18</f>
        <v>912</v>
      </c>
      <c r="G9" s="19">
        <f>F9+F15+F18</f>
        <v>911</v>
      </c>
      <c r="H9" s="19">
        <f>G9+G15+G18</f>
        <v>912</v>
      </c>
    </row>
    <row r="10" spans="1:11">
      <c r="A10" s="24" t="s">
        <v>37</v>
      </c>
      <c r="B10" s="30" t="s">
        <v>79</v>
      </c>
      <c r="C10" s="12" t="s">
        <v>8</v>
      </c>
      <c r="D10" s="19"/>
      <c r="E10" s="19"/>
      <c r="F10" s="19"/>
      <c r="G10" s="19"/>
      <c r="H10" s="19"/>
    </row>
    <row r="11" spans="1:11">
      <c r="A11" s="24" t="s">
        <v>38</v>
      </c>
      <c r="B11" s="30" t="s">
        <v>80</v>
      </c>
      <c r="C11" s="12" t="s">
        <v>8</v>
      </c>
      <c r="D11" s="19">
        <v>904</v>
      </c>
      <c r="E11" s="19">
        <f>E9-E10</f>
        <v>915</v>
      </c>
      <c r="F11" s="19">
        <f>F9-F10</f>
        <v>912</v>
      </c>
      <c r="G11" s="19">
        <f>G9-G10</f>
        <v>911</v>
      </c>
      <c r="H11" s="19">
        <f>H9-H10</f>
        <v>912</v>
      </c>
    </row>
    <row r="12" spans="1:11">
      <c r="A12" s="25" t="s">
        <v>45</v>
      </c>
      <c r="B12" s="30" t="s">
        <v>60</v>
      </c>
      <c r="C12" s="12" t="s">
        <v>8</v>
      </c>
      <c r="D12" s="19">
        <v>904</v>
      </c>
      <c r="E12" s="19">
        <f>(E9+F9)/2</f>
        <v>913.5</v>
      </c>
      <c r="F12" s="19">
        <f>(F9+G9)/2</f>
        <v>911.5</v>
      </c>
      <c r="G12" s="19">
        <f>(G9+H9)/2</f>
        <v>911.5</v>
      </c>
      <c r="H12" s="19">
        <f>(H9+(H9+H15+H18))/2</f>
        <v>912.5</v>
      </c>
    </row>
    <row r="13" spans="1:11">
      <c r="A13" s="23" t="s">
        <v>46</v>
      </c>
      <c r="B13" s="30" t="s">
        <v>43</v>
      </c>
      <c r="C13" s="12" t="s">
        <v>8</v>
      </c>
      <c r="D13" s="19">
        <v>6</v>
      </c>
      <c r="E13" s="19">
        <v>6</v>
      </c>
      <c r="F13" s="19">
        <v>6</v>
      </c>
      <c r="G13" s="19">
        <v>6</v>
      </c>
      <c r="H13" s="19">
        <v>6</v>
      </c>
    </row>
    <row r="14" spans="1:11">
      <c r="A14" s="23" t="s">
        <v>47</v>
      </c>
      <c r="B14" s="30" t="s">
        <v>44</v>
      </c>
      <c r="C14" s="12" t="s">
        <v>8</v>
      </c>
      <c r="D14" s="19">
        <v>11</v>
      </c>
      <c r="E14" s="19">
        <v>13</v>
      </c>
      <c r="F14" s="19">
        <v>13</v>
      </c>
      <c r="G14" s="19">
        <v>13</v>
      </c>
      <c r="H14" s="19">
        <v>13</v>
      </c>
    </row>
    <row r="15" spans="1:11">
      <c r="A15" s="23" t="s">
        <v>48</v>
      </c>
      <c r="B15" s="30" t="s">
        <v>97</v>
      </c>
      <c r="C15" s="12" t="s">
        <v>8</v>
      </c>
      <c r="D15" s="19">
        <f>D13-D14</f>
        <v>-5</v>
      </c>
      <c r="E15" s="19">
        <f>E13-E14</f>
        <v>-7</v>
      </c>
      <c r="F15" s="19">
        <f>F13-F14</f>
        <v>-7</v>
      </c>
      <c r="G15" s="19">
        <f>G13-G14</f>
        <v>-7</v>
      </c>
      <c r="H15" s="19">
        <f>H13-H14</f>
        <v>-7</v>
      </c>
    </row>
    <row r="16" spans="1:11">
      <c r="A16" s="23" t="s">
        <v>51</v>
      </c>
      <c r="B16" s="30" t="s">
        <v>98</v>
      </c>
      <c r="C16" s="12" t="s">
        <v>8</v>
      </c>
      <c r="D16" s="19">
        <v>39</v>
      </c>
      <c r="E16" s="19">
        <v>23</v>
      </c>
      <c r="F16" s="19">
        <v>24</v>
      </c>
      <c r="G16" s="19">
        <v>29</v>
      </c>
      <c r="H16" s="19">
        <v>27</v>
      </c>
    </row>
    <row r="17" spans="1:11">
      <c r="A17" s="23" t="s">
        <v>52</v>
      </c>
      <c r="B17" s="30" t="s">
        <v>99</v>
      </c>
      <c r="C17" s="12" t="s">
        <v>8</v>
      </c>
      <c r="D17" s="19">
        <v>23</v>
      </c>
      <c r="E17" s="19">
        <v>19</v>
      </c>
      <c r="F17" s="19">
        <v>18</v>
      </c>
      <c r="G17" s="19">
        <v>21</v>
      </c>
      <c r="H17" s="19">
        <v>19</v>
      </c>
    </row>
    <row r="18" spans="1:11">
      <c r="A18" s="23" t="s">
        <v>53</v>
      </c>
      <c r="B18" s="30" t="s">
        <v>56</v>
      </c>
      <c r="C18" s="12" t="s">
        <v>8</v>
      </c>
      <c r="D18" s="19">
        <f>D16-D17</f>
        <v>16</v>
      </c>
      <c r="E18" s="19">
        <f>E16-E17</f>
        <v>4</v>
      </c>
      <c r="F18" s="19">
        <f>F16-F17</f>
        <v>6</v>
      </c>
      <c r="G18" s="19">
        <f>G16-G17</f>
        <v>8</v>
      </c>
      <c r="H18" s="19">
        <f>H16-H17</f>
        <v>8</v>
      </c>
    </row>
    <row r="19" spans="1:11" ht="31.5">
      <c r="A19" s="23" t="s">
        <v>67</v>
      </c>
      <c r="B19" s="30" t="s">
        <v>9</v>
      </c>
      <c r="C19" s="12" t="s">
        <v>86</v>
      </c>
      <c r="D19" s="19">
        <v>6.6</v>
      </c>
      <c r="E19" s="19">
        <f>E13/E12*1000</f>
        <v>6.5681444991789819</v>
      </c>
      <c r="F19" s="19">
        <f>F13/F12*1000</f>
        <v>6.5825562260010972</v>
      </c>
      <c r="G19" s="19">
        <f>G13/G12*1000</f>
        <v>6.5825562260010972</v>
      </c>
      <c r="H19" s="19">
        <f>H13/H12*1000</f>
        <v>6.5753424657534252</v>
      </c>
    </row>
    <row r="20" spans="1:11" ht="31.5">
      <c r="A20" s="23" t="s">
        <v>68</v>
      </c>
      <c r="B20" s="30" t="s">
        <v>10</v>
      </c>
      <c r="C20" s="12" t="s">
        <v>86</v>
      </c>
      <c r="D20" s="19">
        <v>12.1</v>
      </c>
      <c r="E20" s="19">
        <f>E14/E12*1000</f>
        <v>14.230979748221127</v>
      </c>
      <c r="F20" s="19">
        <f>F14/F12*1000</f>
        <v>14.26220515633571</v>
      </c>
      <c r="G20" s="19">
        <f>G14/G12*1000</f>
        <v>14.26220515633571</v>
      </c>
      <c r="H20" s="19">
        <f>H14/H12*1000</f>
        <v>14.246575342465754</v>
      </c>
    </row>
    <row r="21" spans="1:11" ht="31.5">
      <c r="A21" s="23" t="s">
        <v>69</v>
      </c>
      <c r="B21" s="30" t="s">
        <v>11</v>
      </c>
      <c r="C21" s="12" t="s">
        <v>86</v>
      </c>
      <c r="D21" s="19">
        <v>-5.5</v>
      </c>
      <c r="E21" s="19">
        <f>E19-E20</f>
        <v>-7.6628352490421454</v>
      </c>
      <c r="F21" s="19">
        <f>F19-F20</f>
        <v>-7.6796489303346132</v>
      </c>
      <c r="G21" s="19">
        <f>G19-G20</f>
        <v>-7.6796489303346132</v>
      </c>
      <c r="H21" s="19">
        <f>H19-H20</f>
        <v>-7.6712328767123283</v>
      </c>
    </row>
    <row r="22" spans="1:11" ht="31.5">
      <c r="A22" s="23" t="s">
        <v>70</v>
      </c>
      <c r="B22" s="30" t="s">
        <v>12</v>
      </c>
      <c r="C22" s="12" t="s">
        <v>86</v>
      </c>
      <c r="D22" s="19">
        <v>17.600000000000001</v>
      </c>
      <c r="E22" s="19">
        <f>E18/E12*1000</f>
        <v>4.3787629994526549</v>
      </c>
      <c r="F22" s="19">
        <f>F18/F12*1000</f>
        <v>6.5825562260010972</v>
      </c>
      <c r="G22" s="19">
        <f>G18/G12*1000</f>
        <v>8.7767416346681291</v>
      </c>
      <c r="H22" s="19">
        <f>H18/H12*1000</f>
        <v>8.7671232876712324</v>
      </c>
    </row>
    <row r="23" spans="1:11">
      <c r="A23" s="9" t="s">
        <v>13</v>
      </c>
      <c r="B23" s="16" t="s">
        <v>15</v>
      </c>
      <c r="C23" s="20"/>
      <c r="D23" s="20"/>
      <c r="E23" s="20"/>
      <c r="F23" s="20"/>
      <c r="G23" s="20"/>
      <c r="H23" s="20"/>
    </row>
    <row r="24" spans="1:11" ht="0.75" customHeight="1">
      <c r="A24" s="33" t="s">
        <v>66</v>
      </c>
      <c r="B24" s="34" t="s">
        <v>100</v>
      </c>
      <c r="C24" s="21" t="s">
        <v>83</v>
      </c>
      <c r="D24" s="20"/>
      <c r="E24" s="20"/>
      <c r="F24" s="20"/>
      <c r="G24" s="20"/>
      <c r="H24" s="20"/>
    </row>
    <row r="25" spans="1:11" ht="38.25" hidden="1" customHeight="1">
      <c r="A25" s="59" t="s">
        <v>45</v>
      </c>
      <c r="B25" s="57" t="s">
        <v>65</v>
      </c>
      <c r="C25" s="12" t="s">
        <v>120</v>
      </c>
      <c r="D25" s="19"/>
      <c r="E25" s="19"/>
      <c r="F25" s="19"/>
      <c r="G25" s="19"/>
      <c r="H25" s="19"/>
    </row>
    <row r="26" spans="1:11" ht="46.5" hidden="1" customHeight="1">
      <c r="A26" s="59"/>
      <c r="B26" s="58"/>
      <c r="C26" s="21" t="s">
        <v>96</v>
      </c>
      <c r="D26" s="19"/>
      <c r="E26" s="27" t="e">
        <f>E25/D25*100</f>
        <v>#DIV/0!</v>
      </c>
      <c r="F26" s="27" t="e">
        <f>F25/E25*100</f>
        <v>#DIV/0!</v>
      </c>
      <c r="G26" s="27" t="e">
        <f>G25/F25*100</f>
        <v>#DIV/0!</v>
      </c>
      <c r="H26" s="27" t="e">
        <f>H25/G25*100</f>
        <v>#DIV/0!</v>
      </c>
    </row>
    <row r="27" spans="1:11" ht="15" customHeight="1">
      <c r="A27" s="7" t="s">
        <v>14</v>
      </c>
      <c r="B27" s="81" t="s">
        <v>18</v>
      </c>
      <c r="C27" s="81"/>
      <c r="D27" s="81"/>
      <c r="E27" s="81"/>
      <c r="F27" s="81"/>
      <c r="G27" s="81"/>
      <c r="H27" s="81"/>
      <c r="I27" s="8"/>
      <c r="J27" s="8"/>
      <c r="K27" s="8"/>
    </row>
    <row r="28" spans="1:11" s="8" customFormat="1">
      <c r="A28" s="82">
        <v>1</v>
      </c>
      <c r="B28" s="74" t="s">
        <v>73</v>
      </c>
      <c r="C28" s="12" t="s">
        <v>120</v>
      </c>
      <c r="D28" s="19">
        <v>255.6</v>
      </c>
      <c r="E28" s="19">
        <v>277.60000000000002</v>
      </c>
      <c r="F28" s="19">
        <v>285.2</v>
      </c>
      <c r="G28" s="19">
        <v>288.5</v>
      </c>
      <c r="H28" s="19">
        <v>289.3</v>
      </c>
      <c r="I28" s="1"/>
      <c r="J28" s="1"/>
      <c r="K28" s="1"/>
    </row>
    <row r="29" spans="1:11" s="8" customFormat="1" ht="63">
      <c r="A29" s="82"/>
      <c r="B29" s="75"/>
      <c r="C29" s="21" t="s">
        <v>96</v>
      </c>
      <c r="D29" s="19">
        <v>89.8</v>
      </c>
      <c r="E29" s="27">
        <f>E28/D28*100</f>
        <v>108.60719874804383</v>
      </c>
      <c r="F29" s="27">
        <f>F28/E28*100</f>
        <v>102.73775216138328</v>
      </c>
      <c r="G29" s="27">
        <f>G28/F28*100</f>
        <v>101.1570827489481</v>
      </c>
      <c r="H29" s="27">
        <f>H28/G28*100</f>
        <v>100.27729636048528</v>
      </c>
      <c r="I29" s="1"/>
      <c r="J29" s="1"/>
      <c r="K29" s="1"/>
    </row>
    <row r="30" spans="1:11" s="8" customFormat="1">
      <c r="A30" s="82" t="s">
        <v>37</v>
      </c>
      <c r="B30" s="74" t="s">
        <v>61</v>
      </c>
      <c r="C30" s="12" t="s">
        <v>120</v>
      </c>
      <c r="D30" s="19">
        <v>2.4</v>
      </c>
      <c r="E30" s="19">
        <v>2.5</v>
      </c>
      <c r="F30" s="19">
        <v>2.5</v>
      </c>
      <c r="G30" s="19">
        <v>2.5</v>
      </c>
      <c r="H30" s="19">
        <v>2.5</v>
      </c>
      <c r="I30" s="1"/>
      <c r="J30" s="1"/>
      <c r="K30" s="1"/>
    </row>
    <row r="31" spans="1:11" s="8" customFormat="1" ht="63">
      <c r="A31" s="82"/>
      <c r="B31" s="75"/>
      <c r="C31" s="21" t="s">
        <v>96</v>
      </c>
      <c r="D31" s="19">
        <v>101.2</v>
      </c>
      <c r="E31" s="27">
        <f>E30/D30*100</f>
        <v>104.16666666666667</v>
      </c>
      <c r="F31" s="27">
        <f>F30/E30*100</f>
        <v>100</v>
      </c>
      <c r="G31" s="27">
        <f>G30/F30*100</f>
        <v>100</v>
      </c>
      <c r="H31" s="27">
        <f>H30/G30*100</f>
        <v>100</v>
      </c>
      <c r="I31" s="1"/>
      <c r="J31" s="1"/>
      <c r="K31" s="1"/>
    </row>
    <row r="32" spans="1:11">
      <c r="A32" s="82" t="s">
        <v>38</v>
      </c>
      <c r="B32" s="74" t="s">
        <v>62</v>
      </c>
      <c r="C32" s="12" t="s">
        <v>120</v>
      </c>
      <c r="D32" s="19">
        <v>253.2</v>
      </c>
      <c r="E32" s="19">
        <v>275.10000000000002</v>
      </c>
      <c r="F32" s="19">
        <v>282.7</v>
      </c>
      <c r="G32" s="19">
        <v>286</v>
      </c>
      <c r="H32" s="19">
        <v>286.8</v>
      </c>
    </row>
    <row r="33" spans="1:8" ht="63" customHeight="1">
      <c r="A33" s="82"/>
      <c r="B33" s="80"/>
      <c r="C33" s="78" t="s">
        <v>96</v>
      </c>
      <c r="D33" s="76">
        <v>89.8</v>
      </c>
      <c r="E33" s="76">
        <f>E32/D32*100</f>
        <v>108.64928909952607</v>
      </c>
      <c r="F33" s="76">
        <f>F32/E32*100</f>
        <v>102.76263177026534</v>
      </c>
      <c r="G33" s="76">
        <f>G32/F32*100</f>
        <v>101.16731517509727</v>
      </c>
      <c r="H33" s="76">
        <f>H32/G32*100</f>
        <v>100.27972027972028</v>
      </c>
    </row>
    <row r="34" spans="1:8">
      <c r="A34" s="82"/>
      <c r="B34" s="75"/>
      <c r="C34" s="79"/>
      <c r="D34" s="77"/>
      <c r="E34" s="77"/>
      <c r="F34" s="77"/>
      <c r="G34" s="77"/>
      <c r="H34" s="77"/>
    </row>
    <row r="35" spans="1:8">
      <c r="A35" s="14" t="s">
        <v>17</v>
      </c>
      <c r="B35" s="29" t="s">
        <v>24</v>
      </c>
      <c r="C35" s="45"/>
      <c r="D35" s="45"/>
      <c r="E35" s="45"/>
      <c r="F35" s="45"/>
      <c r="G35" s="45"/>
      <c r="H35" s="45"/>
    </row>
    <row r="36" spans="1:8" ht="31.5">
      <c r="A36" s="25" t="s">
        <v>66</v>
      </c>
      <c r="B36" s="30" t="s">
        <v>49</v>
      </c>
      <c r="C36" s="46" t="s">
        <v>26</v>
      </c>
      <c r="D36" s="47"/>
      <c r="E36" s="47"/>
      <c r="F36" s="47"/>
      <c r="G36" s="47"/>
      <c r="H36" s="47"/>
    </row>
    <row r="37" spans="1:8" ht="31.5">
      <c r="A37" s="25" t="s">
        <v>45</v>
      </c>
      <c r="B37" s="30" t="s">
        <v>101</v>
      </c>
      <c r="C37" s="46" t="s">
        <v>83</v>
      </c>
      <c r="D37" s="47"/>
      <c r="E37" s="47"/>
      <c r="F37" s="47"/>
      <c r="G37" s="47"/>
      <c r="H37" s="47"/>
    </row>
    <row r="38" spans="1:8" ht="31.5">
      <c r="A38" s="25">
        <v>3</v>
      </c>
      <c r="B38" s="30" t="s">
        <v>71</v>
      </c>
      <c r="C38" s="46" t="s">
        <v>27</v>
      </c>
      <c r="D38" s="47">
        <v>26.4</v>
      </c>
      <c r="E38" s="47">
        <v>25.5</v>
      </c>
      <c r="F38" s="47">
        <v>26</v>
      </c>
      <c r="G38" s="47">
        <v>26.4</v>
      </c>
      <c r="H38" s="47">
        <v>26.5</v>
      </c>
    </row>
    <row r="39" spans="1:8">
      <c r="A39" s="14" t="s">
        <v>19</v>
      </c>
      <c r="B39" s="29" t="s">
        <v>29</v>
      </c>
      <c r="C39" s="45"/>
      <c r="D39" s="45"/>
      <c r="E39" s="45"/>
      <c r="F39" s="45"/>
      <c r="G39" s="45"/>
      <c r="H39" s="45"/>
    </row>
    <row r="40" spans="1:8" ht="31.5">
      <c r="A40" s="25" t="s">
        <v>66</v>
      </c>
      <c r="B40" s="30" t="s">
        <v>58</v>
      </c>
      <c r="C40" s="46" t="s">
        <v>54</v>
      </c>
      <c r="D40" s="47">
        <v>24.9</v>
      </c>
      <c r="E40" s="47">
        <v>22.3</v>
      </c>
      <c r="F40" s="47">
        <v>23.6</v>
      </c>
      <c r="G40" s="47">
        <v>24.9</v>
      </c>
      <c r="H40" s="47">
        <v>24.9</v>
      </c>
    </row>
    <row r="41" spans="1:8" ht="47.25">
      <c r="A41" s="25" t="s">
        <v>45</v>
      </c>
      <c r="B41" s="30" t="s">
        <v>102</v>
      </c>
      <c r="C41" s="46" t="s">
        <v>54</v>
      </c>
      <c r="D41" s="47">
        <v>13.4</v>
      </c>
      <c r="E41" s="47">
        <v>13.4</v>
      </c>
      <c r="F41" s="47">
        <v>13.4</v>
      </c>
      <c r="G41" s="47">
        <v>13.4</v>
      </c>
      <c r="H41" s="47">
        <v>13.4</v>
      </c>
    </row>
    <row r="42" spans="1:8" ht="78.75">
      <c r="A42" s="25" t="s">
        <v>46</v>
      </c>
      <c r="B42" s="30" t="s">
        <v>119</v>
      </c>
      <c r="C42" s="46" t="s">
        <v>7</v>
      </c>
      <c r="D42" s="47">
        <v>53.8</v>
      </c>
      <c r="E42" s="47">
        <f>E41/E40*100</f>
        <v>60.089686098654703</v>
      </c>
      <c r="F42" s="47">
        <f>F41/F40*100</f>
        <v>56.779661016949149</v>
      </c>
      <c r="G42" s="47">
        <f>G41/G40*100</f>
        <v>53.815261044176708</v>
      </c>
      <c r="H42" s="47">
        <f>H41/H40*100</f>
        <v>53.815261044176708</v>
      </c>
    </row>
    <row r="43" spans="1:8">
      <c r="A43" s="14" t="s">
        <v>20</v>
      </c>
      <c r="B43" s="29" t="s">
        <v>21</v>
      </c>
      <c r="C43" s="45"/>
      <c r="D43" s="45"/>
      <c r="E43" s="45"/>
      <c r="F43" s="45"/>
      <c r="G43" s="45"/>
      <c r="H43" s="45"/>
    </row>
    <row r="44" spans="1:8">
      <c r="A44" s="83">
        <v>1</v>
      </c>
      <c r="B44" s="73" t="s">
        <v>78</v>
      </c>
      <c r="C44" s="46" t="s">
        <v>120</v>
      </c>
      <c r="D44" s="47"/>
      <c r="E44" s="47"/>
      <c r="F44" s="47"/>
      <c r="G44" s="47"/>
      <c r="H44" s="47"/>
    </row>
    <row r="45" spans="1:8" ht="63">
      <c r="A45" s="83"/>
      <c r="B45" s="73"/>
      <c r="C45" s="40" t="s">
        <v>96</v>
      </c>
      <c r="D45" s="47"/>
      <c r="E45" s="47"/>
      <c r="F45" s="47"/>
      <c r="G45" s="47"/>
      <c r="H45" s="47"/>
    </row>
    <row r="46" spans="1:8">
      <c r="A46" s="70" t="s">
        <v>45</v>
      </c>
      <c r="B46" s="69" t="s">
        <v>50</v>
      </c>
      <c r="C46" s="46" t="s">
        <v>120</v>
      </c>
      <c r="D46" s="47"/>
      <c r="E46" s="47"/>
      <c r="F46" s="47"/>
      <c r="G46" s="47"/>
      <c r="H46" s="47"/>
    </row>
    <row r="47" spans="1:8" ht="63">
      <c r="A47" s="70"/>
      <c r="B47" s="69"/>
      <c r="C47" s="40" t="s">
        <v>96</v>
      </c>
      <c r="D47" s="47"/>
      <c r="E47" s="47" t="e">
        <f>E46/D46*100</f>
        <v>#DIV/0!</v>
      </c>
      <c r="F47" s="47" t="e">
        <f>F46/E46*100</f>
        <v>#DIV/0!</v>
      </c>
      <c r="G47" s="47" t="e">
        <f>G46/F46*100</f>
        <v>#DIV/0!</v>
      </c>
      <c r="H47" s="47" t="e">
        <f>H46/G46*100</f>
        <v>#DIV/0!</v>
      </c>
    </row>
    <row r="48" spans="1:8" ht="31.5">
      <c r="A48" s="44" t="s">
        <v>46</v>
      </c>
      <c r="B48" s="31" t="s">
        <v>103</v>
      </c>
      <c r="C48" s="40" t="s">
        <v>83</v>
      </c>
      <c r="D48" s="47">
        <v>39</v>
      </c>
      <c r="E48" s="47">
        <v>39</v>
      </c>
      <c r="F48" s="47">
        <v>39</v>
      </c>
      <c r="G48" s="47">
        <v>39</v>
      </c>
      <c r="H48" s="47">
        <v>39</v>
      </c>
    </row>
    <row r="49" spans="1:8" ht="31.5">
      <c r="A49" s="44" t="s">
        <v>47</v>
      </c>
      <c r="B49" s="31" t="s">
        <v>104</v>
      </c>
      <c r="C49" s="40" t="s">
        <v>26</v>
      </c>
      <c r="D49" s="47">
        <v>2239.6999999999998</v>
      </c>
      <c r="E49" s="47">
        <v>2239.6999999999998</v>
      </c>
      <c r="F49" s="47">
        <v>2239.6999999999998</v>
      </c>
      <c r="G49" s="47">
        <v>2239.6999999999998</v>
      </c>
      <c r="H49" s="47">
        <v>2239.6999999999998</v>
      </c>
    </row>
    <row r="50" spans="1:8" ht="31.5">
      <c r="A50" s="44" t="s">
        <v>48</v>
      </c>
      <c r="B50" s="31" t="s">
        <v>105</v>
      </c>
      <c r="C50" s="40" t="s">
        <v>83</v>
      </c>
      <c r="D50" s="47">
        <v>2</v>
      </c>
      <c r="E50" s="47">
        <v>2</v>
      </c>
      <c r="F50" s="47">
        <v>2</v>
      </c>
      <c r="G50" s="47">
        <v>2</v>
      </c>
      <c r="H50" s="47">
        <v>2</v>
      </c>
    </row>
    <row r="51" spans="1:8" ht="63">
      <c r="A51" s="44" t="s">
        <v>51</v>
      </c>
      <c r="B51" s="31" t="s">
        <v>106</v>
      </c>
      <c r="C51" s="40" t="s">
        <v>83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</row>
    <row r="52" spans="1:8">
      <c r="A52" s="14" t="s">
        <v>22</v>
      </c>
      <c r="B52" s="29" t="s">
        <v>88</v>
      </c>
      <c r="C52" s="40"/>
      <c r="D52" s="47"/>
      <c r="E52" s="47"/>
      <c r="F52" s="47"/>
      <c r="G52" s="47"/>
      <c r="H52" s="47"/>
    </row>
    <row r="53" spans="1:8" ht="31.5">
      <c r="A53" s="44" t="s">
        <v>66</v>
      </c>
      <c r="B53" s="30" t="s">
        <v>82</v>
      </c>
      <c r="C53" s="46" t="s">
        <v>83</v>
      </c>
      <c r="D53" s="47">
        <v>30</v>
      </c>
      <c r="E53" s="47">
        <v>30</v>
      </c>
      <c r="F53" s="47">
        <v>30</v>
      </c>
      <c r="G53" s="47">
        <v>31</v>
      </c>
      <c r="H53" s="47">
        <v>31</v>
      </c>
    </row>
    <row r="54" spans="1:8" ht="63">
      <c r="A54" s="44" t="s">
        <v>45</v>
      </c>
      <c r="B54" s="30" t="s">
        <v>89</v>
      </c>
      <c r="C54" s="46" t="s">
        <v>84</v>
      </c>
      <c r="D54" s="47">
        <v>90</v>
      </c>
      <c r="E54" s="47">
        <v>90</v>
      </c>
      <c r="F54" s="47">
        <v>90</v>
      </c>
      <c r="G54" s="47">
        <v>90</v>
      </c>
      <c r="H54" s="47">
        <v>90</v>
      </c>
    </row>
    <row r="55" spans="1:8" ht="47.25">
      <c r="A55" s="44" t="s">
        <v>46</v>
      </c>
      <c r="B55" s="30" t="s">
        <v>107</v>
      </c>
      <c r="C55" s="46" t="s">
        <v>83</v>
      </c>
      <c r="D55" s="47">
        <v>21</v>
      </c>
      <c r="E55" s="47">
        <v>21</v>
      </c>
      <c r="F55" s="47">
        <v>22</v>
      </c>
      <c r="G55" s="47">
        <v>22</v>
      </c>
      <c r="H55" s="47">
        <v>22</v>
      </c>
    </row>
    <row r="56" spans="1:8">
      <c r="A56" s="10" t="s">
        <v>25</v>
      </c>
      <c r="B56" s="16" t="s">
        <v>23</v>
      </c>
      <c r="C56" s="20"/>
      <c r="D56" s="20"/>
      <c r="E56" s="20"/>
      <c r="F56" s="20"/>
      <c r="G56" s="20"/>
      <c r="H56" s="20"/>
    </row>
    <row r="57" spans="1:8">
      <c r="A57" s="71">
        <v>1</v>
      </c>
      <c r="B57" s="57" t="s">
        <v>95</v>
      </c>
      <c r="C57" s="12" t="s">
        <v>120</v>
      </c>
      <c r="D57" s="19">
        <v>103967</v>
      </c>
      <c r="E57" s="19">
        <v>112700.228</v>
      </c>
      <c r="F57" s="19">
        <v>120927.34</v>
      </c>
      <c r="G57" s="19">
        <v>127336.49</v>
      </c>
      <c r="H57" s="19">
        <v>132939.29</v>
      </c>
    </row>
    <row r="58" spans="1:8" ht="63">
      <c r="A58" s="72"/>
      <c r="B58" s="58"/>
      <c r="C58" s="21" t="s">
        <v>96</v>
      </c>
      <c r="D58" s="19">
        <v>186.9</v>
      </c>
      <c r="E58" s="27">
        <f>E57/D57*100</f>
        <v>108.4</v>
      </c>
      <c r="F58" s="27">
        <f>F57/E57*100</f>
        <v>107.29999587933396</v>
      </c>
      <c r="G58" s="27">
        <f>G57/F57*100</f>
        <v>105.300000810404</v>
      </c>
      <c r="H58" s="27">
        <f>H57/G57*100</f>
        <v>104.3999956336161</v>
      </c>
    </row>
    <row r="59" spans="1:8" ht="31.5">
      <c r="A59" s="14" t="s">
        <v>28</v>
      </c>
      <c r="B59" s="29" t="s">
        <v>90</v>
      </c>
      <c r="C59" s="13"/>
      <c r="D59" s="13"/>
      <c r="E59" s="13"/>
      <c r="F59" s="13"/>
      <c r="G59" s="13"/>
      <c r="H59" s="13"/>
    </row>
    <row r="60" spans="1:8" ht="31.5">
      <c r="A60" s="25">
        <v>1</v>
      </c>
      <c r="B60" s="30" t="s">
        <v>93</v>
      </c>
      <c r="C60" s="12" t="s">
        <v>120</v>
      </c>
      <c r="D60" s="19">
        <f>D61+D64</f>
        <v>31745.699999999997</v>
      </c>
      <c r="E60" s="19">
        <f>E61+E64</f>
        <v>41610.699999999997</v>
      </c>
      <c r="F60" s="19">
        <f>F61+F64</f>
        <v>19633.400000000001</v>
      </c>
      <c r="G60" s="19">
        <f>G61+G64</f>
        <v>19106</v>
      </c>
      <c r="H60" s="19">
        <f>H61+H64</f>
        <v>19949.599999999999</v>
      </c>
    </row>
    <row r="61" spans="1:8">
      <c r="A61" s="11" t="s">
        <v>37</v>
      </c>
      <c r="B61" s="30" t="s">
        <v>30</v>
      </c>
      <c r="C61" s="12" t="s">
        <v>120</v>
      </c>
      <c r="D61" s="19">
        <f>D62+D63</f>
        <v>12935.099999999999</v>
      </c>
      <c r="E61" s="19">
        <f>E62+E63</f>
        <v>14714.400000000001</v>
      </c>
      <c r="F61" s="19">
        <f>F62+F63</f>
        <v>12298.8</v>
      </c>
      <c r="G61" s="19">
        <f>G62+G63</f>
        <v>12186.900000000001</v>
      </c>
      <c r="H61" s="19">
        <f>H62+H63</f>
        <v>13333.9</v>
      </c>
    </row>
    <row r="62" spans="1:8">
      <c r="A62" s="11" t="s">
        <v>57</v>
      </c>
      <c r="B62" s="30" t="s">
        <v>76</v>
      </c>
      <c r="C62" s="12" t="s">
        <v>120</v>
      </c>
      <c r="D62" s="19">
        <v>10929.3</v>
      </c>
      <c r="E62" s="19">
        <v>13456.2</v>
      </c>
      <c r="F62" s="19">
        <v>10150.299999999999</v>
      </c>
      <c r="G62" s="19">
        <v>10388.200000000001</v>
      </c>
      <c r="H62" s="19">
        <v>10640</v>
      </c>
    </row>
    <row r="63" spans="1:8">
      <c r="A63" s="11" t="s">
        <v>42</v>
      </c>
      <c r="B63" s="30" t="s">
        <v>77</v>
      </c>
      <c r="C63" s="12" t="s">
        <v>120</v>
      </c>
      <c r="D63" s="19">
        <v>2005.8</v>
      </c>
      <c r="E63" s="19">
        <v>1258.2</v>
      </c>
      <c r="F63" s="19">
        <v>2148.5</v>
      </c>
      <c r="G63" s="19">
        <v>1798.7</v>
      </c>
      <c r="H63" s="19">
        <v>2693.9</v>
      </c>
    </row>
    <row r="64" spans="1:8">
      <c r="A64" s="11" t="s">
        <v>38</v>
      </c>
      <c r="B64" s="30" t="s">
        <v>63</v>
      </c>
      <c r="C64" s="12" t="s">
        <v>120</v>
      </c>
      <c r="D64" s="19">
        <v>18810.599999999999</v>
      </c>
      <c r="E64" s="19">
        <v>26896.3</v>
      </c>
      <c r="F64" s="19">
        <v>7334.6</v>
      </c>
      <c r="G64" s="19">
        <v>6919.1</v>
      </c>
      <c r="H64" s="19">
        <v>6615.7</v>
      </c>
    </row>
    <row r="65" spans="1:8" ht="31.5">
      <c r="A65" s="23">
        <v>2</v>
      </c>
      <c r="B65" s="30" t="s">
        <v>91</v>
      </c>
      <c r="C65" s="12" t="s">
        <v>120</v>
      </c>
      <c r="D65" s="19">
        <v>27664.1</v>
      </c>
      <c r="E65" s="19">
        <v>45691.7</v>
      </c>
      <c r="F65" s="19">
        <v>19683.400000000001</v>
      </c>
      <c r="G65" s="19">
        <v>19837.2</v>
      </c>
      <c r="H65" s="19">
        <v>20749.599999999999</v>
      </c>
    </row>
    <row r="66" spans="1:8">
      <c r="A66" s="23" t="s">
        <v>41</v>
      </c>
      <c r="B66" s="8" t="s">
        <v>94</v>
      </c>
      <c r="C66" s="12" t="s">
        <v>120</v>
      </c>
      <c r="D66" s="19">
        <v>18551</v>
      </c>
      <c r="E66" s="19">
        <v>35467.800000000003</v>
      </c>
      <c r="F66" s="19">
        <v>9448.1</v>
      </c>
      <c r="G66" s="19">
        <v>9657</v>
      </c>
      <c r="H66" s="19">
        <v>10029</v>
      </c>
    </row>
    <row r="67" spans="1:8" ht="31.5">
      <c r="A67" s="23">
        <v>3</v>
      </c>
      <c r="B67" s="30" t="s">
        <v>92</v>
      </c>
      <c r="C67" s="12" t="s">
        <v>120</v>
      </c>
      <c r="D67" s="19">
        <f>D60-D65</f>
        <v>4081.5999999999985</v>
      </c>
      <c r="E67" s="19">
        <f>E60-E65</f>
        <v>-4081</v>
      </c>
      <c r="F67" s="19">
        <f>F60-F65</f>
        <v>-50</v>
      </c>
      <c r="G67" s="19">
        <f>G60-G65</f>
        <v>-731.20000000000073</v>
      </c>
      <c r="H67" s="19">
        <f>H60-H65</f>
        <v>-800</v>
      </c>
    </row>
    <row r="68" spans="1:8" hidden="1">
      <c r="A68" s="23" t="s">
        <v>47</v>
      </c>
      <c r="B68" s="30" t="s">
        <v>55</v>
      </c>
      <c r="C68" s="12" t="s">
        <v>85</v>
      </c>
      <c r="D68" s="19">
        <v>18551</v>
      </c>
      <c r="E68" s="19"/>
      <c r="F68" s="19"/>
      <c r="G68" s="19"/>
      <c r="H68" s="19"/>
    </row>
    <row r="69" spans="1:8">
      <c r="A69" s="14" t="s">
        <v>87</v>
      </c>
      <c r="B69" s="29" t="s">
        <v>31</v>
      </c>
      <c r="C69" s="45"/>
      <c r="D69" s="45"/>
      <c r="E69" s="45"/>
      <c r="F69" s="45"/>
      <c r="G69" s="45"/>
      <c r="H69" s="45"/>
    </row>
    <row r="70" spans="1:8" ht="31.5">
      <c r="A70" s="25">
        <v>1</v>
      </c>
      <c r="B70" s="30" t="s">
        <v>32</v>
      </c>
      <c r="C70" s="46" t="s">
        <v>8</v>
      </c>
      <c r="D70" s="47">
        <v>325</v>
      </c>
      <c r="E70" s="47">
        <v>325</v>
      </c>
      <c r="F70" s="47">
        <v>325</v>
      </c>
      <c r="G70" s="47">
        <v>325</v>
      </c>
      <c r="H70" s="47">
        <v>325</v>
      </c>
    </row>
    <row r="71" spans="1:8" ht="47.25">
      <c r="A71" s="25" t="s">
        <v>45</v>
      </c>
      <c r="B71" s="30" t="s">
        <v>34</v>
      </c>
      <c r="C71" s="46" t="s">
        <v>8</v>
      </c>
      <c r="D71" s="42">
        <v>1</v>
      </c>
      <c r="E71" s="42">
        <v>0</v>
      </c>
      <c r="F71" s="42">
        <v>1</v>
      </c>
      <c r="G71" s="42">
        <v>1</v>
      </c>
      <c r="H71" s="42">
        <v>1</v>
      </c>
    </row>
    <row r="72" spans="1:8" ht="31.5">
      <c r="A72" s="25" t="s">
        <v>46</v>
      </c>
      <c r="B72" s="30" t="s">
        <v>33</v>
      </c>
      <c r="C72" s="46" t="s">
        <v>7</v>
      </c>
      <c r="D72" s="42">
        <v>0.2</v>
      </c>
      <c r="E72" s="42">
        <v>0</v>
      </c>
      <c r="F72" s="42">
        <v>0.2</v>
      </c>
      <c r="G72" s="42">
        <v>0.2</v>
      </c>
      <c r="H72" s="42">
        <v>0.2</v>
      </c>
    </row>
    <row r="73" spans="1:8" ht="47.25">
      <c r="A73" s="25" t="s">
        <v>47</v>
      </c>
      <c r="B73" s="30" t="s">
        <v>35</v>
      </c>
      <c r="C73" s="46" t="s">
        <v>36</v>
      </c>
      <c r="D73" s="48">
        <v>1</v>
      </c>
      <c r="E73" s="47">
        <v>0</v>
      </c>
      <c r="F73" s="47">
        <v>1</v>
      </c>
      <c r="G73" s="47">
        <v>1</v>
      </c>
      <c r="H73" s="47">
        <v>1</v>
      </c>
    </row>
    <row r="74" spans="1:8" ht="31.5">
      <c r="A74" s="25" t="s">
        <v>48</v>
      </c>
      <c r="B74" s="30" t="s">
        <v>64</v>
      </c>
      <c r="C74" s="46" t="s">
        <v>8</v>
      </c>
      <c r="D74" s="47">
        <v>139</v>
      </c>
      <c r="E74" s="47">
        <v>141</v>
      </c>
      <c r="F74" s="47">
        <v>141</v>
      </c>
      <c r="G74" s="47">
        <v>141</v>
      </c>
      <c r="H74" s="47">
        <v>141</v>
      </c>
    </row>
    <row r="75" spans="1:8" ht="24" customHeight="1">
      <c r="A75" s="68" t="s">
        <v>51</v>
      </c>
      <c r="B75" s="69" t="s">
        <v>74</v>
      </c>
      <c r="C75" s="12" t="s">
        <v>72</v>
      </c>
      <c r="D75" s="19">
        <v>51985.3</v>
      </c>
      <c r="E75" s="19">
        <v>60198.97</v>
      </c>
      <c r="F75" s="19">
        <v>65255.68</v>
      </c>
      <c r="G75" s="19">
        <v>70280.36</v>
      </c>
      <c r="H75" s="19">
        <v>75059.42</v>
      </c>
    </row>
    <row r="76" spans="1:8" ht="28.5" customHeight="1">
      <c r="A76" s="68"/>
      <c r="B76" s="69"/>
      <c r="C76" s="12" t="s">
        <v>16</v>
      </c>
      <c r="D76" s="19">
        <v>108.1</v>
      </c>
      <c r="E76" s="19">
        <f>E75/D75*100</f>
        <v>115.79998576520669</v>
      </c>
      <c r="F76" s="19">
        <f>F75/E75*100</f>
        <v>108.3999942191702</v>
      </c>
      <c r="G76" s="19">
        <f>G75/F75*100</f>
        <v>107.69998872128832</v>
      </c>
      <c r="H76" s="19">
        <f>H75/G75*100</f>
        <v>106.79999362553065</v>
      </c>
    </row>
    <row r="77" spans="1:8" ht="31.5">
      <c r="A77" s="26" t="s">
        <v>52</v>
      </c>
      <c r="B77" s="31" t="s">
        <v>75</v>
      </c>
      <c r="C77" s="21" t="s">
        <v>120</v>
      </c>
      <c r="D77" s="19">
        <v>108500</v>
      </c>
      <c r="E77" s="19">
        <f>E75*E74*12/1000</f>
        <v>101856.65724</v>
      </c>
      <c r="F77" s="19">
        <f>F75*F74*12/1000</f>
        <v>110412.61056</v>
      </c>
      <c r="G77" s="19">
        <f>G75*G74*12/1000</f>
        <v>118914.36912</v>
      </c>
      <c r="H77" s="19">
        <f>H75*H74*12/1000</f>
        <v>127000.53864000001</v>
      </c>
    </row>
    <row r="78" spans="1:8">
      <c r="A78" s="36" t="s">
        <v>108</v>
      </c>
      <c r="B78" s="37" t="s">
        <v>109</v>
      </c>
      <c r="C78" s="35"/>
      <c r="D78" s="35"/>
      <c r="E78" s="35"/>
      <c r="F78" s="35"/>
      <c r="G78" s="35"/>
      <c r="H78" s="35"/>
    </row>
    <row r="79" spans="1:8">
      <c r="A79" s="39">
        <v>1</v>
      </c>
      <c r="B79" s="38" t="s">
        <v>110</v>
      </c>
      <c r="C79" s="35"/>
      <c r="D79" s="35"/>
      <c r="E79" s="35"/>
      <c r="F79" s="35"/>
      <c r="G79" s="35"/>
      <c r="H79" s="35"/>
    </row>
    <row r="80" spans="1:8" ht="47.25">
      <c r="A80" s="39" t="s">
        <v>37</v>
      </c>
      <c r="B80" s="38" t="s">
        <v>111</v>
      </c>
      <c r="C80" s="40" t="s">
        <v>121</v>
      </c>
      <c r="D80" s="35">
        <v>14</v>
      </c>
      <c r="E80" s="35">
        <v>14</v>
      </c>
      <c r="F80" s="35">
        <v>14</v>
      </c>
      <c r="G80" s="35">
        <v>14</v>
      </c>
      <c r="H80" s="35">
        <v>14</v>
      </c>
    </row>
    <row r="81" spans="1:8" ht="31.5">
      <c r="A81" s="39" t="s">
        <v>38</v>
      </c>
      <c r="B81" s="38" t="s">
        <v>114</v>
      </c>
      <c r="C81" s="40" t="s">
        <v>122</v>
      </c>
      <c r="D81" s="35">
        <v>1.1000000000000001</v>
      </c>
      <c r="E81" s="35">
        <v>1.1000000000000001</v>
      </c>
      <c r="F81" s="35">
        <v>1.1000000000000001</v>
      </c>
      <c r="G81" s="35">
        <v>1.1000000000000001</v>
      </c>
      <c r="H81" s="35">
        <v>1.1000000000000001</v>
      </c>
    </row>
    <row r="82" spans="1:8" ht="31.5">
      <c r="A82" s="39" t="s">
        <v>39</v>
      </c>
      <c r="B82" s="38" t="s">
        <v>112</v>
      </c>
      <c r="C82" s="40" t="s">
        <v>122</v>
      </c>
      <c r="D82" s="35">
        <v>1.1000000000000001</v>
      </c>
      <c r="E82" s="35">
        <v>1.1000000000000001</v>
      </c>
      <c r="F82" s="35">
        <v>1.1000000000000001</v>
      </c>
      <c r="G82" s="35">
        <v>1.1000000000000001</v>
      </c>
      <c r="H82" s="35">
        <v>1.1000000000000001</v>
      </c>
    </row>
    <row r="83" spans="1:8" ht="31.5">
      <c r="A83" s="39" t="s">
        <v>40</v>
      </c>
      <c r="B83" s="38" t="s">
        <v>113</v>
      </c>
      <c r="C83" s="40" t="s">
        <v>123</v>
      </c>
      <c r="D83" s="35">
        <v>944</v>
      </c>
      <c r="E83" s="35">
        <v>1000</v>
      </c>
      <c r="F83" s="35">
        <v>1000</v>
      </c>
      <c r="G83" s="35">
        <v>1000</v>
      </c>
      <c r="H83" s="35">
        <v>1000</v>
      </c>
    </row>
    <row r="84" spans="1:8">
      <c r="A84" s="41" t="s">
        <v>115</v>
      </c>
      <c r="B84" s="37" t="s">
        <v>116</v>
      </c>
      <c r="C84" s="42"/>
      <c r="D84" s="38"/>
      <c r="E84" s="38"/>
      <c r="F84" s="38"/>
      <c r="G84" s="38"/>
      <c r="H84" s="38"/>
    </row>
    <row r="85" spans="1:8" ht="31.5">
      <c r="A85" s="43">
        <v>1</v>
      </c>
      <c r="B85" s="30" t="s">
        <v>117</v>
      </c>
      <c r="C85" s="42" t="s">
        <v>36</v>
      </c>
      <c r="D85" s="38">
        <v>1</v>
      </c>
      <c r="E85" s="38">
        <v>1</v>
      </c>
      <c r="F85" s="38">
        <v>2</v>
      </c>
      <c r="G85" s="38">
        <v>1</v>
      </c>
      <c r="H85" s="38">
        <v>0</v>
      </c>
    </row>
    <row r="86" spans="1:8" ht="31.5">
      <c r="A86" s="43">
        <v>2</v>
      </c>
      <c r="B86" s="30" t="s">
        <v>118</v>
      </c>
      <c r="C86" s="42" t="s">
        <v>36</v>
      </c>
      <c r="D86" s="38">
        <v>2</v>
      </c>
      <c r="E86" s="38">
        <v>1</v>
      </c>
      <c r="F86" s="38">
        <v>3</v>
      </c>
      <c r="G86" s="38">
        <v>1</v>
      </c>
      <c r="H86" s="38">
        <v>0</v>
      </c>
    </row>
  </sheetData>
  <mergeCells count="31">
    <mergeCell ref="A44:A45"/>
    <mergeCell ref="F33:F34"/>
    <mergeCell ref="G33:G34"/>
    <mergeCell ref="B27:H27"/>
    <mergeCell ref="H33:H34"/>
    <mergeCell ref="A28:A29"/>
    <mergeCell ref="A30:A31"/>
    <mergeCell ref="A32:A34"/>
    <mergeCell ref="B44:B45"/>
    <mergeCell ref="B28:B29"/>
    <mergeCell ref="B30:B31"/>
    <mergeCell ref="E33:E34"/>
    <mergeCell ref="C33:C34"/>
    <mergeCell ref="D33:D34"/>
    <mergeCell ref="B32:B34"/>
    <mergeCell ref="A75:A76"/>
    <mergeCell ref="B75:B76"/>
    <mergeCell ref="B57:B58"/>
    <mergeCell ref="A46:A47"/>
    <mergeCell ref="B46:B47"/>
    <mergeCell ref="A57:A58"/>
    <mergeCell ref="A1:H1"/>
    <mergeCell ref="B25:B26"/>
    <mergeCell ref="A25:A26"/>
    <mergeCell ref="A3:H3"/>
    <mergeCell ref="A4:H4"/>
    <mergeCell ref="A6:A7"/>
    <mergeCell ref="B6:B7"/>
    <mergeCell ref="C6:C7"/>
    <mergeCell ref="F6:H6"/>
    <mergeCell ref="F2:G2"/>
  </mergeCells>
  <phoneticPr fontId="0" type="noConversion"/>
  <pageMargins left="0.59055118110236227" right="0.59055118110236227" top="0.78740157480314965" bottom="0.59055118110236227" header="0.31496062992125984" footer="0.31496062992125984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cp:lastPrinted>2024-12-26T09:03:03Z</cp:lastPrinted>
  <dcterms:created xsi:type="dcterms:W3CDTF">2006-09-28T05:33:49Z</dcterms:created>
  <dcterms:modified xsi:type="dcterms:W3CDTF">2024-12-26T09:08:49Z</dcterms:modified>
  <cp:contentStatus>проект</cp:contentStatus>
</cp:coreProperties>
</file>