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-120" yWindow="-120" windowWidth="21840" windowHeight="13740"/>
  </bookViews>
  <sheets>
    <sheet name="форма 2П" sheetId="1" r:id="rId1"/>
    <sheet name="Лист1" sheetId="2" r:id="rId2"/>
  </sheets>
  <definedNames>
    <definedName name="_ftn1" localSheetId="0">'форма 2П'!#REF!</definedName>
    <definedName name="_ftn2" localSheetId="0">'форма 2П'!#REF!</definedName>
    <definedName name="_ftn3" localSheetId="0">'форма 2П'!#REF!</definedName>
    <definedName name="_ftnref1" localSheetId="0">'форма 2П'!#REF!</definedName>
    <definedName name="_ftnref2" localSheetId="0">'форма 2П'!$B$20</definedName>
    <definedName name="_ftnref3" localSheetId="0">'форма 2П'!$C$20</definedName>
    <definedName name="_Ref346553369" localSheetId="0">'форма 2П'!#REF!</definedName>
    <definedName name="_xlnm.Print_Titles" localSheetId="0">'форма 2П'!$5:$6</definedName>
    <definedName name="_xlnm.Print_Area" localSheetId="0">'форма 2П'!$A$1:$K$125</definedName>
  </definedNames>
  <calcPr calcId="114210" fullCalcOnLoad="1"/>
</workbook>
</file>

<file path=xl/calcChain.xml><?xml version="1.0" encoding="utf-8"?>
<calcChain xmlns="http://schemas.openxmlformats.org/spreadsheetml/2006/main">
  <c r="E105" i="1"/>
  <c r="E107"/>
  <c r="E109"/>
  <c r="G111"/>
  <c r="H111"/>
  <c r="I111"/>
  <c r="K111"/>
  <c r="H112"/>
  <c r="I112"/>
  <c r="J112"/>
  <c r="J111"/>
  <c r="K112"/>
  <c r="E111"/>
  <c r="F111"/>
  <c r="E112"/>
  <c r="F112"/>
  <c r="G112"/>
  <c r="D112"/>
  <c r="D111"/>
  <c r="D125"/>
  <c r="K88"/>
  <c r="J88"/>
  <c r="I88"/>
  <c r="H88"/>
  <c r="G88"/>
  <c r="F88"/>
  <c r="E88"/>
  <c r="F81"/>
  <c r="D88"/>
  <c r="K117"/>
  <c r="K105"/>
  <c r="K107"/>
  <c r="K109"/>
  <c r="K104"/>
  <c r="K92"/>
  <c r="K83"/>
  <c r="K81"/>
  <c r="K77"/>
  <c r="J81"/>
  <c r="I81"/>
  <c r="H81"/>
  <c r="G81"/>
  <c r="E81"/>
  <c r="J83"/>
  <c r="I83"/>
  <c r="H83"/>
  <c r="G83"/>
  <c r="F83"/>
  <c r="E83"/>
  <c r="J104"/>
  <c r="I104"/>
  <c r="H104"/>
  <c r="G104"/>
  <c r="F104"/>
  <c r="E104"/>
  <c r="I125"/>
  <c r="H125"/>
  <c r="G125"/>
  <c r="E125"/>
  <c r="F125"/>
  <c r="K16"/>
  <c r="J117"/>
  <c r="J92"/>
  <c r="I124"/>
  <c r="I117"/>
  <c r="I92"/>
  <c r="J125"/>
  <c r="J124"/>
  <c r="E124"/>
  <c r="K125"/>
  <c r="K124"/>
  <c r="I105"/>
  <c r="I107"/>
  <c r="I109"/>
  <c r="J105"/>
  <c r="J107"/>
  <c r="J109"/>
  <c r="I77"/>
  <c r="J77"/>
  <c r="K78"/>
  <c r="F124"/>
  <c r="G124"/>
  <c r="H124"/>
  <c r="J78"/>
  <c r="D16"/>
  <c r="D105"/>
  <c r="D109"/>
  <c r="E8"/>
  <c r="E77"/>
  <c r="E78"/>
  <c r="F77"/>
  <c r="F78"/>
  <c r="H77"/>
  <c r="I78"/>
  <c r="G77"/>
  <c r="G78"/>
  <c r="H78"/>
  <c r="H117"/>
  <c r="D117"/>
  <c r="E117"/>
  <c r="F117"/>
  <c r="G117"/>
  <c r="E92"/>
  <c r="F92"/>
  <c r="G92"/>
  <c r="H92"/>
  <c r="G8"/>
  <c r="H8"/>
  <c r="F105"/>
  <c r="F107"/>
  <c r="F109"/>
  <c r="I8"/>
  <c r="G105"/>
  <c r="G107"/>
  <c r="G109"/>
  <c r="J8"/>
  <c r="K8"/>
  <c r="H105"/>
  <c r="H107"/>
  <c r="H109"/>
  <c r="G16"/>
  <c r="F16"/>
  <c r="I16"/>
  <c r="E16"/>
  <c r="J16"/>
  <c r="H16"/>
</calcChain>
</file>

<file path=xl/sharedStrings.xml><?xml version="1.0" encoding="utf-8"?>
<sst xmlns="http://schemas.openxmlformats.org/spreadsheetml/2006/main" count="285" uniqueCount="150">
  <si>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</si>
  <si>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</si>
  <si>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</si>
  <si>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</si>
  <si>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</si>
  <si>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</si>
  <si>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</si>
  <si>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</si>
  <si>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</si>
  <si>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</si>
  <si>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</si>
  <si>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</si>
  <si>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</si>
  <si>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</si>
  <si>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</si>
  <si>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</si>
  <si>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</si>
  <si>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</si>
  <si>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</si>
  <si>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</si>
  <si>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</si>
  <si>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</si>
  <si>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</si>
  <si>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</si>
  <si>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</si>
  <si>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</si>
  <si>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</si>
  <si>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</si>
  <si>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1.1</t>
  </si>
  <si>
    <t>1.2</t>
  </si>
  <si>
    <t>3.1</t>
  </si>
  <si>
    <t>3.2</t>
  </si>
  <si>
    <t>3.3</t>
  </si>
  <si>
    <t>3.4</t>
  </si>
  <si>
    <t>3.5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</si>
  <si>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</si>
  <si>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</si>
  <si>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</si>
  <si>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</si>
  <si>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</si>
  <si>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</si>
  <si>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</si>
  <si>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</si>
  <si>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</si>
  <si>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</si>
  <si>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</si>
  <si>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</si>
  <si>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</si>
  <si>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</si>
  <si>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</si>
  <si>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</si>
  <si>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</si>
  <si>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НАЗВАНИЕ МУНИЦИПАЛЬНОГО ОБРАЗОВАНИЯ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</si>
  <si>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</si>
  <si>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</si>
  <si>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</si>
  <si>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</si>
  <si>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1</t>
  </si>
  <si>
    <t>Добыча полезных ископаемых (раздел В)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</si>
  <si>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</si>
  <si>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</si>
  <si>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</si>
  <si>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</si>
  <si>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</si>
  <si>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</si>
  <si>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</si>
  <si>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</si>
  <si>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Протяженность автодорог общего пользования местного значения с твердым покрытием,  (на конец года)</t>
  </si>
  <si>
    <t xml:space="preserve">      Бюджетные средства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</si>
  <si>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</si>
  <si>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</si>
  <si>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</si>
  <si>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</si>
  <si>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</si>
  <si>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</si>
  <si>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</si>
  <si>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</si>
  <si>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>человек</t>
  </si>
  <si>
    <t>млн руб.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</si>
  <si>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</si>
  <si>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</si>
  <si>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</si>
  <si>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%  к предыдущему году</t>
  </si>
  <si>
    <t xml:space="preserve">кв. метров общей площади </t>
  </si>
  <si>
    <t>кв. метров общей площади на 1 чел.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</si>
  <si>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</si>
  <si>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</si>
  <si>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</si>
  <si>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 xml:space="preserve">в том числе по источникам финансирования, всего: </t>
  </si>
  <si>
    <t>рублей</t>
  </si>
  <si>
    <t>тыс. человек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</si>
  <si>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всего:</t>
  </si>
  <si>
    <t xml:space="preserve">   в том числе по видам промышленного производства:</t>
  </si>
  <si>
    <t>в том числе по видам сельского хозяйства:</t>
  </si>
  <si>
    <t>Привлеченные средства:</t>
  </si>
  <si>
    <t>1.2.1</t>
  </si>
  <si>
    <t>1.2.2</t>
  </si>
  <si>
    <t xml:space="preserve">   в том числе по основным видам обрабатывающих производств:</t>
  </si>
  <si>
    <t>км</t>
  </si>
  <si>
    <t xml:space="preserve">Консолидированный бюджет муниципального образования </t>
  </si>
  <si>
    <t>Доходы консолидированного бюджета муниципального образования, всего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</si>
  <si>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</si>
  <si>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</si>
  <si>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</si>
  <si>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</si>
  <si>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</si>
  <si>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</si>
  <si>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</si>
  <si>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</si>
  <si>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</si>
  <si>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</si>
  <si>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</si>
  <si>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</si>
  <si>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</si>
  <si>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</si>
  <si>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</si>
  <si>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</si>
  <si>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</si>
  <si>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Производство готовых металлических изделий, кроме машин и оборудования (группировка 25)</t>
  </si>
  <si>
    <t>Производство компьютеров, электронных и  оптических изделий (группировка 26)</t>
  </si>
  <si>
    <t>Производство электрического оборудования (группировка 27)</t>
  </si>
  <si>
    <t>Производство машин и оборудования, не включенных в другие группировки (группировка 28)</t>
  </si>
  <si>
    <t>Производство автотранспортных средств, прицепов и полуприцепов (группировка 29)</t>
  </si>
  <si>
    <t>Производство прочих транспортных средств и оборудования (группировка 30)</t>
  </si>
  <si>
    <t>Производство мебели (группировка 31)</t>
  </si>
  <si>
    <t>Производство прочих готовых изделий (группировка 32)</t>
  </si>
  <si>
    <t>Ремонт и монтаж машин и оборудования (группировка 33)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</si>
  <si>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</si>
  <si>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</si>
  <si>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</si>
  <si>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</si>
  <si>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</si>
  <si>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</si>
  <si>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</si>
  <si>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</si>
  <si>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</si>
  <si>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</si>
  <si>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</si>
  <si>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</si>
  <si>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</si>
  <si>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</si>
  <si>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</si>
  <si>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</si>
  <si>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</si>
  <si>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</si>
  <si>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</si>
  <si>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Основные показатели прогноза социально-экономического развития муниципального образования Кусинское сельское поселение Киришского муниципального района Ленинградской области на 2022-2027 годы</t>
  </si>
  <si>
    <t xml:space="preserve"> человек</t>
  </si>
  <si>
    <t>Удельный вес автомобильных дорог с твердым покрытием в общей протяженности автомобильных дорог общего пользования (на конец года)</t>
  </si>
  <si>
    <t>Приложение к постановлению от 07.11.2023 № 200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</si>
</sst>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/>
    <xf numFmtId="0" fontId="6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25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showWhiteSpace="0" view="pageBreakPreview" zoomScale="120" zoomScaleNormal="70" zoomScaleSheetLayoutView="120" zoomScalePageLayoutView="120" workbookViewId="0">
      <pane ySplit="6" topLeftCell="A7" activePane="bottomLeft" state="frozen"/>
      <selection pane="bottomLeft" activeCell="H1" sqref="H1:K1"/>
    </sheetView>
  </sheetViews>
  <sheetFormatPr defaultRowHeight="15.75"/>
  <cols>
    <col min="1" max="1" width="9" style="20" customWidth="1"/>
    <col min="2" max="2" width="56.140625" style="21" customWidth="1"/>
    <col min="3" max="3" width="24.85546875" style="22" customWidth="1"/>
    <col min="4" max="4" width="12.5703125" style="22" customWidth="1"/>
    <col min="5" max="5" width="15" style="22" customWidth="1"/>
    <col min="6" max="6" width="12.85546875" style="22" customWidth="1"/>
    <col min="7" max="7" width="12.42578125" style="22" customWidth="1"/>
    <col min="8" max="8" width="14.42578125" style="22" customWidth="1"/>
    <col min="9" max="10" width="12.28515625" style="9" customWidth="1"/>
    <col min="11" max="11" width="11.42578125" style="9" customWidth="1"/>
    <col min="12" max="16384" width="9.140625" style="9"/>
  </cols>
  <sheetData>
    <row r="1" spans="1:11" ht="21" customHeight="1">
      <c r="H1" s="35" t="s">
        <v>149</v>
      </c>
      <c r="I1" s="35"/>
      <c r="J1" s="35"/>
      <c r="K1" s="35"/>
    </row>
    <row r="2" spans="1:11" ht="18.75" customHeight="1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42.75" customHeight="1">
      <c r="A3" s="32" t="s">
        <v>146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10"/>
      <c r="B4" s="11"/>
      <c r="C4" s="12"/>
      <c r="D4" s="12"/>
      <c r="E4" s="12"/>
      <c r="F4" s="12"/>
      <c r="G4" s="12"/>
      <c r="H4" s="12"/>
    </row>
    <row r="5" spans="1:11">
      <c r="A5" s="33" t="s">
        <v>0</v>
      </c>
      <c r="B5" s="34" t="s">
        <v>1</v>
      </c>
      <c r="C5" s="33" t="s">
        <v>2</v>
      </c>
      <c r="D5" s="13" t="s">
        <v>3</v>
      </c>
      <c r="E5" s="13" t="s">
        <v>51</v>
      </c>
      <c r="F5" s="33" t="s">
        <v>4</v>
      </c>
      <c r="G5" s="33"/>
      <c r="H5" s="33"/>
      <c r="I5" s="33"/>
      <c r="J5" s="33"/>
      <c r="K5" s="33"/>
    </row>
    <row r="6" spans="1:11">
      <c r="A6" s="33"/>
      <c r="B6" s="34"/>
      <c r="C6" s="33"/>
      <c r="D6" s="3">
        <v>2020</v>
      </c>
      <c r="E6" s="3">
        <v>2021</v>
      </c>
      <c r="F6" s="3">
        <v>2022</v>
      </c>
      <c r="G6" s="3">
        <v>2023</v>
      </c>
      <c r="H6" s="3">
        <v>2024</v>
      </c>
      <c r="I6" s="3">
        <v>2025</v>
      </c>
      <c r="J6" s="3">
        <v>2026</v>
      </c>
      <c r="K6" s="3">
        <v>2027</v>
      </c>
    </row>
    <row r="7" spans="1:11">
      <c r="A7" s="14" t="s">
        <v>5</v>
      </c>
      <c r="B7" s="5" t="s">
        <v>6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6">
        <v>1</v>
      </c>
      <c r="B8" s="1" t="s">
        <v>73</v>
      </c>
      <c r="C8" s="3" t="s">
        <v>77</v>
      </c>
      <c r="D8" s="15">
        <v>1063</v>
      </c>
      <c r="E8" s="15">
        <f t="shared" ref="E8:K8" si="0">D8+D12-D13+D14</f>
        <v>1071</v>
      </c>
      <c r="F8" s="15">
        <v>921</v>
      </c>
      <c r="G8" s="15">
        <f t="shared" si="0"/>
        <v>904</v>
      </c>
      <c r="H8" s="15">
        <f t="shared" si="0"/>
        <v>901</v>
      </c>
      <c r="I8" s="15">
        <f t="shared" si="0"/>
        <v>900</v>
      </c>
      <c r="J8" s="15">
        <f t="shared" si="0"/>
        <v>901</v>
      </c>
      <c r="K8" s="15">
        <f t="shared" si="0"/>
        <v>902</v>
      </c>
    </row>
    <row r="9" spans="1:11" ht="31.5">
      <c r="A9" s="6" t="s">
        <v>38</v>
      </c>
      <c r="B9" s="1" t="s">
        <v>72</v>
      </c>
      <c r="C9" s="3" t="s">
        <v>77</v>
      </c>
      <c r="D9" s="15">
        <v>184</v>
      </c>
      <c r="E9" s="15">
        <v>185</v>
      </c>
      <c r="F9" s="15">
        <v>159</v>
      </c>
      <c r="G9" s="15">
        <v>152</v>
      </c>
      <c r="H9" s="15">
        <v>151</v>
      </c>
      <c r="I9" s="15">
        <v>151</v>
      </c>
      <c r="J9" s="15">
        <v>151</v>
      </c>
      <c r="K9" s="15">
        <v>151</v>
      </c>
    </row>
    <row r="10" spans="1:11" ht="31.5">
      <c r="A10" s="6" t="s">
        <v>39</v>
      </c>
      <c r="B10" s="1" t="s">
        <v>70</v>
      </c>
      <c r="C10" s="3" t="s">
        <v>77</v>
      </c>
      <c r="D10" s="15">
        <v>580</v>
      </c>
      <c r="E10" s="15">
        <v>585</v>
      </c>
      <c r="F10" s="15">
        <v>503</v>
      </c>
      <c r="G10" s="15">
        <v>461</v>
      </c>
      <c r="H10" s="15">
        <v>461</v>
      </c>
      <c r="I10" s="15">
        <v>460</v>
      </c>
      <c r="J10" s="15">
        <v>459</v>
      </c>
      <c r="K10" s="15">
        <v>460</v>
      </c>
    </row>
    <row r="11" spans="1:11" ht="31.5">
      <c r="A11" s="6" t="s">
        <v>40</v>
      </c>
      <c r="B11" s="1" t="s">
        <v>71</v>
      </c>
      <c r="C11" s="3" t="s">
        <v>77</v>
      </c>
      <c r="D11" s="15">
        <v>299</v>
      </c>
      <c r="E11" s="15">
        <v>301</v>
      </c>
      <c r="F11" s="15">
        <v>259</v>
      </c>
      <c r="G11" s="15">
        <v>291</v>
      </c>
      <c r="H11" s="15">
        <v>290</v>
      </c>
      <c r="I11" s="15">
        <v>290</v>
      </c>
      <c r="J11" s="15">
        <v>291</v>
      </c>
      <c r="K11" s="15">
        <v>291</v>
      </c>
    </row>
    <row r="12" spans="1:11">
      <c r="A12" s="6" t="s">
        <v>41</v>
      </c>
      <c r="B12" s="1" t="s">
        <v>36</v>
      </c>
      <c r="C12" s="3" t="s">
        <v>77</v>
      </c>
      <c r="D12" s="15">
        <v>8</v>
      </c>
      <c r="E12" s="15">
        <v>3</v>
      </c>
      <c r="F12" s="15">
        <v>3</v>
      </c>
      <c r="G12" s="15">
        <v>6</v>
      </c>
      <c r="H12" s="15">
        <v>6</v>
      </c>
      <c r="I12" s="15">
        <v>6</v>
      </c>
      <c r="J12" s="15">
        <v>6</v>
      </c>
      <c r="K12" s="15">
        <v>6</v>
      </c>
    </row>
    <row r="13" spans="1:11">
      <c r="A13" s="6" t="s">
        <v>45</v>
      </c>
      <c r="B13" s="1" t="s">
        <v>37</v>
      </c>
      <c r="C13" s="3" t="s">
        <v>77</v>
      </c>
      <c r="D13" s="15">
        <v>10</v>
      </c>
      <c r="E13" s="15">
        <v>17</v>
      </c>
      <c r="F13" s="15">
        <v>22</v>
      </c>
      <c r="G13" s="15">
        <v>13</v>
      </c>
      <c r="H13" s="15">
        <v>13</v>
      </c>
      <c r="I13" s="15">
        <v>13</v>
      </c>
      <c r="J13" s="15">
        <v>13</v>
      </c>
      <c r="K13" s="15">
        <v>13</v>
      </c>
    </row>
    <row r="14" spans="1:11">
      <c r="A14" s="6" t="s">
        <v>46</v>
      </c>
      <c r="B14" s="1" t="s">
        <v>48</v>
      </c>
      <c r="C14" s="3" t="s">
        <v>77</v>
      </c>
      <c r="D14" s="15">
        <v>10</v>
      </c>
      <c r="E14" s="15">
        <v>1</v>
      </c>
      <c r="F14" s="15">
        <v>2</v>
      </c>
      <c r="G14" s="15">
        <v>4</v>
      </c>
      <c r="H14" s="15">
        <v>6</v>
      </c>
      <c r="I14" s="15">
        <v>8</v>
      </c>
      <c r="J14" s="15">
        <v>8</v>
      </c>
      <c r="K14" s="15">
        <v>8</v>
      </c>
    </row>
    <row r="15" spans="1:11">
      <c r="A15" s="4" t="s">
        <v>8</v>
      </c>
      <c r="B15" s="5" t="s">
        <v>10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26.25" customHeight="1">
      <c r="A16" s="23">
        <v>1</v>
      </c>
      <c r="B16" s="27" t="s">
        <v>91</v>
      </c>
      <c r="C16" s="3" t="s">
        <v>78</v>
      </c>
      <c r="D16" s="16">
        <f t="shared" ref="D16:K16" si="1">D19+D21+D72+D74</f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</row>
    <row r="17" spans="1:11" ht="26.25" customHeight="1">
      <c r="A17" s="24"/>
      <c r="B17" s="28"/>
      <c r="C17" s="3" t="s">
        <v>11</v>
      </c>
      <c r="D17" s="16"/>
      <c r="E17" s="16"/>
      <c r="F17" s="16"/>
      <c r="G17" s="16"/>
      <c r="H17" s="16"/>
      <c r="I17" s="16"/>
      <c r="J17" s="16"/>
      <c r="K17" s="16"/>
    </row>
    <row r="18" spans="1:11">
      <c r="A18" s="6"/>
      <c r="B18" s="7" t="s">
        <v>92</v>
      </c>
      <c r="C18" s="3"/>
      <c r="D18" s="16"/>
      <c r="E18" s="16"/>
      <c r="F18" s="16"/>
      <c r="G18" s="16"/>
      <c r="H18" s="16"/>
      <c r="I18" s="16"/>
      <c r="J18" s="16"/>
      <c r="K18" s="16"/>
    </row>
    <row r="19" spans="1:11">
      <c r="A19" s="23" t="s">
        <v>38</v>
      </c>
      <c r="B19" s="29" t="s">
        <v>58</v>
      </c>
      <c r="C19" s="3" t="s">
        <v>78</v>
      </c>
      <c r="D19" s="16"/>
      <c r="E19" s="16"/>
      <c r="F19" s="16"/>
      <c r="G19" s="16"/>
      <c r="H19" s="16"/>
      <c r="I19" s="16"/>
      <c r="J19" s="16"/>
      <c r="K19" s="16"/>
    </row>
    <row r="20" spans="1:11">
      <c r="A20" s="24"/>
      <c r="B20" s="30"/>
      <c r="C20" s="3" t="s">
        <v>11</v>
      </c>
      <c r="D20" s="16"/>
      <c r="E20" s="16"/>
      <c r="F20" s="16"/>
      <c r="G20" s="16"/>
      <c r="H20" s="16"/>
      <c r="I20" s="16"/>
      <c r="J20" s="16"/>
      <c r="K20" s="16"/>
    </row>
    <row r="21" spans="1:11">
      <c r="A21" s="25">
        <v>3</v>
      </c>
      <c r="B21" s="29" t="s">
        <v>85</v>
      </c>
      <c r="C21" s="3" t="s">
        <v>78</v>
      </c>
      <c r="D21" s="16"/>
      <c r="E21" s="16"/>
      <c r="F21" s="16"/>
      <c r="G21" s="16"/>
      <c r="H21" s="16"/>
      <c r="I21" s="16"/>
      <c r="J21" s="16"/>
      <c r="K21" s="16"/>
    </row>
    <row r="22" spans="1:11">
      <c r="A22" s="26"/>
      <c r="B22" s="30"/>
      <c r="C22" s="3" t="s">
        <v>11</v>
      </c>
      <c r="D22" s="16"/>
      <c r="E22" s="16"/>
      <c r="F22" s="16"/>
      <c r="G22" s="16"/>
      <c r="H22" s="16"/>
      <c r="I22" s="16"/>
      <c r="J22" s="16"/>
      <c r="K22" s="16"/>
    </row>
    <row r="23" spans="1:11" ht="31.5">
      <c r="A23" s="6"/>
      <c r="B23" s="1" t="s">
        <v>97</v>
      </c>
      <c r="C23" s="3"/>
      <c r="D23" s="8"/>
      <c r="E23" s="8"/>
      <c r="F23" s="8"/>
      <c r="G23" s="8"/>
      <c r="H23" s="8"/>
      <c r="I23" s="8"/>
      <c r="J23" s="8"/>
      <c r="K23" s="8"/>
    </row>
    <row r="24" spans="1:11">
      <c r="A24" s="23" t="s">
        <v>30</v>
      </c>
      <c r="B24" s="27" t="s">
        <v>103</v>
      </c>
      <c r="C24" s="3" t="s">
        <v>78</v>
      </c>
      <c r="D24" s="16"/>
      <c r="E24" s="16"/>
      <c r="F24" s="16"/>
      <c r="G24" s="16"/>
      <c r="H24" s="16"/>
      <c r="I24" s="16"/>
      <c r="J24" s="16"/>
      <c r="K24" s="16"/>
    </row>
    <row r="25" spans="1:11">
      <c r="A25" s="24"/>
      <c r="B25" s="28"/>
      <c r="C25" s="3" t="s">
        <v>11</v>
      </c>
      <c r="D25" s="16"/>
      <c r="E25" s="16"/>
      <c r="F25" s="16"/>
      <c r="G25" s="16"/>
      <c r="H25" s="16"/>
      <c r="I25" s="16"/>
      <c r="J25" s="16"/>
      <c r="K25" s="16"/>
    </row>
    <row r="26" spans="1:11">
      <c r="A26" s="23" t="s">
        <v>31</v>
      </c>
      <c r="B26" s="27" t="s">
        <v>104</v>
      </c>
      <c r="C26" s="3" t="s">
        <v>78</v>
      </c>
      <c r="D26" s="16"/>
      <c r="E26" s="16"/>
      <c r="F26" s="16"/>
      <c r="G26" s="16"/>
      <c r="H26" s="16"/>
      <c r="I26" s="16"/>
      <c r="J26" s="16"/>
      <c r="K26" s="16"/>
    </row>
    <row r="27" spans="1:11">
      <c r="A27" s="24"/>
      <c r="B27" s="28"/>
      <c r="C27" s="3" t="s">
        <v>11</v>
      </c>
      <c r="D27" s="16"/>
      <c r="E27" s="16"/>
      <c r="F27" s="16"/>
      <c r="G27" s="16"/>
      <c r="H27" s="16"/>
      <c r="I27" s="16"/>
      <c r="J27" s="16"/>
      <c r="K27" s="16"/>
    </row>
    <row r="28" spans="1:11">
      <c r="A28" s="23" t="s">
        <v>32</v>
      </c>
      <c r="B28" s="27" t="s">
        <v>105</v>
      </c>
      <c r="C28" s="3" t="s">
        <v>78</v>
      </c>
      <c r="D28" s="16"/>
      <c r="E28" s="16"/>
      <c r="F28" s="16"/>
      <c r="G28" s="16"/>
      <c r="H28" s="16"/>
      <c r="I28" s="16"/>
      <c r="J28" s="16"/>
      <c r="K28" s="16"/>
    </row>
    <row r="29" spans="1:11">
      <c r="A29" s="24"/>
      <c r="B29" s="28"/>
      <c r="C29" s="3" t="s">
        <v>11</v>
      </c>
      <c r="D29" s="16"/>
      <c r="E29" s="16"/>
      <c r="F29" s="16"/>
      <c r="G29" s="16"/>
      <c r="H29" s="16"/>
      <c r="I29" s="16"/>
      <c r="J29" s="16"/>
      <c r="K29" s="16"/>
    </row>
    <row r="30" spans="1:11">
      <c r="A30" s="23" t="s">
        <v>33</v>
      </c>
      <c r="B30" s="27" t="s">
        <v>106</v>
      </c>
      <c r="C30" s="3" t="s">
        <v>78</v>
      </c>
      <c r="D30" s="16"/>
      <c r="E30" s="16"/>
      <c r="F30" s="16"/>
      <c r="G30" s="16"/>
      <c r="H30" s="16"/>
      <c r="I30" s="16"/>
      <c r="J30" s="16"/>
      <c r="K30" s="16"/>
    </row>
    <row r="31" spans="1:11">
      <c r="A31" s="24"/>
      <c r="B31" s="28"/>
      <c r="C31" s="3" t="s">
        <v>11</v>
      </c>
      <c r="D31" s="16"/>
      <c r="E31" s="16"/>
      <c r="F31" s="16"/>
      <c r="G31" s="16"/>
      <c r="H31" s="16"/>
      <c r="I31" s="16"/>
      <c r="J31" s="16"/>
      <c r="K31" s="16"/>
    </row>
    <row r="32" spans="1:11">
      <c r="A32" s="23" t="s">
        <v>34</v>
      </c>
      <c r="B32" s="27" t="s">
        <v>107</v>
      </c>
      <c r="C32" s="3" t="s">
        <v>78</v>
      </c>
      <c r="D32" s="16"/>
      <c r="E32" s="16"/>
      <c r="F32" s="16"/>
      <c r="G32" s="16"/>
      <c r="H32" s="16"/>
      <c r="I32" s="16"/>
      <c r="J32" s="16"/>
      <c r="K32" s="16"/>
    </row>
    <row r="33" spans="1:11">
      <c r="A33" s="24"/>
      <c r="B33" s="28"/>
      <c r="C33" s="3" t="s">
        <v>11</v>
      </c>
      <c r="D33" s="16"/>
      <c r="E33" s="16"/>
      <c r="F33" s="16"/>
      <c r="G33" s="16"/>
      <c r="H33" s="16"/>
      <c r="I33" s="16"/>
      <c r="J33" s="16"/>
      <c r="K33" s="16"/>
    </row>
    <row r="34" spans="1:11">
      <c r="A34" s="23" t="s">
        <v>127</v>
      </c>
      <c r="B34" s="27" t="s">
        <v>108</v>
      </c>
      <c r="C34" s="3" t="s">
        <v>78</v>
      </c>
      <c r="D34" s="16"/>
      <c r="E34" s="16"/>
      <c r="F34" s="16"/>
      <c r="G34" s="16"/>
      <c r="H34" s="16"/>
      <c r="I34" s="16"/>
      <c r="J34" s="16"/>
      <c r="K34" s="16"/>
    </row>
    <row r="35" spans="1:11">
      <c r="A35" s="24"/>
      <c r="B35" s="28"/>
      <c r="C35" s="3" t="s">
        <v>11</v>
      </c>
      <c r="D35" s="16"/>
      <c r="E35" s="16"/>
      <c r="F35" s="16"/>
      <c r="G35" s="16"/>
      <c r="H35" s="16"/>
      <c r="I35" s="16"/>
      <c r="J35" s="16"/>
      <c r="K35" s="16"/>
    </row>
    <row r="36" spans="1:11" ht="23.25" customHeight="1">
      <c r="A36" s="23" t="s">
        <v>128</v>
      </c>
      <c r="B36" s="27" t="s">
        <v>109</v>
      </c>
      <c r="C36" s="3" t="s">
        <v>78</v>
      </c>
      <c r="D36" s="16"/>
      <c r="E36" s="16"/>
      <c r="F36" s="16"/>
      <c r="G36" s="16"/>
      <c r="H36" s="16"/>
      <c r="I36" s="16"/>
      <c r="J36" s="16"/>
      <c r="K36" s="16"/>
    </row>
    <row r="37" spans="1:11" ht="23.25" customHeight="1">
      <c r="A37" s="24"/>
      <c r="B37" s="28"/>
      <c r="C37" s="3" t="s">
        <v>11</v>
      </c>
      <c r="D37" s="16"/>
      <c r="E37" s="16"/>
      <c r="F37" s="16"/>
      <c r="G37" s="16"/>
      <c r="H37" s="16"/>
      <c r="I37" s="16"/>
      <c r="J37" s="16"/>
      <c r="K37" s="16"/>
    </row>
    <row r="38" spans="1:11">
      <c r="A38" s="23" t="s">
        <v>129</v>
      </c>
      <c r="B38" s="27" t="s">
        <v>110</v>
      </c>
      <c r="C38" s="3" t="s">
        <v>78</v>
      </c>
      <c r="D38" s="16"/>
      <c r="E38" s="16"/>
      <c r="F38" s="16"/>
      <c r="G38" s="16"/>
      <c r="H38" s="16"/>
      <c r="I38" s="16"/>
      <c r="J38" s="16"/>
      <c r="K38" s="16"/>
    </row>
    <row r="39" spans="1:11">
      <c r="A39" s="24"/>
      <c r="B39" s="28"/>
      <c r="C39" s="3" t="s">
        <v>11</v>
      </c>
      <c r="D39" s="16"/>
      <c r="E39" s="16"/>
      <c r="F39" s="16"/>
      <c r="G39" s="16"/>
      <c r="H39" s="16"/>
      <c r="I39" s="16"/>
      <c r="J39" s="16"/>
      <c r="K39" s="16"/>
    </row>
    <row r="40" spans="1:11">
      <c r="A40" s="23" t="s">
        <v>130</v>
      </c>
      <c r="B40" s="27" t="s">
        <v>111</v>
      </c>
      <c r="C40" s="3" t="s">
        <v>78</v>
      </c>
      <c r="D40" s="16"/>
      <c r="E40" s="16"/>
      <c r="F40" s="16"/>
      <c r="G40" s="16"/>
      <c r="H40" s="16"/>
      <c r="I40" s="16"/>
      <c r="J40" s="16"/>
      <c r="K40" s="16"/>
    </row>
    <row r="41" spans="1:11">
      <c r="A41" s="24"/>
      <c r="B41" s="28"/>
      <c r="C41" s="3" t="s">
        <v>11</v>
      </c>
      <c r="D41" s="16"/>
      <c r="E41" s="16"/>
      <c r="F41" s="16"/>
      <c r="G41" s="16"/>
      <c r="H41" s="16"/>
      <c r="I41" s="16"/>
      <c r="J41" s="16"/>
      <c r="K41" s="16"/>
    </row>
    <row r="42" spans="1:11">
      <c r="A42" s="23" t="s">
        <v>131</v>
      </c>
      <c r="B42" s="27" t="s">
        <v>112</v>
      </c>
      <c r="C42" s="3" t="s">
        <v>78</v>
      </c>
      <c r="D42" s="16"/>
      <c r="E42" s="16"/>
      <c r="F42" s="16"/>
      <c r="G42" s="16"/>
      <c r="H42" s="16"/>
      <c r="I42" s="16"/>
      <c r="J42" s="16"/>
      <c r="K42" s="16"/>
    </row>
    <row r="43" spans="1:11">
      <c r="A43" s="24"/>
      <c r="B43" s="28"/>
      <c r="C43" s="3" t="s">
        <v>11</v>
      </c>
      <c r="D43" s="16"/>
      <c r="E43" s="16"/>
      <c r="F43" s="16"/>
      <c r="G43" s="16"/>
      <c r="H43" s="16"/>
      <c r="I43" s="16"/>
      <c r="J43" s="16"/>
      <c r="K43" s="16"/>
    </row>
    <row r="44" spans="1:11">
      <c r="A44" s="23" t="s">
        <v>132</v>
      </c>
      <c r="B44" s="27" t="s">
        <v>113</v>
      </c>
      <c r="C44" s="3" t="s">
        <v>78</v>
      </c>
      <c r="D44" s="16"/>
      <c r="E44" s="16"/>
      <c r="F44" s="16"/>
      <c r="G44" s="16"/>
      <c r="H44" s="16"/>
      <c r="I44" s="16"/>
      <c r="J44" s="16"/>
      <c r="K44" s="16"/>
    </row>
    <row r="45" spans="1:11">
      <c r="A45" s="24"/>
      <c r="B45" s="28"/>
      <c r="C45" s="3" t="s">
        <v>11</v>
      </c>
      <c r="D45" s="16"/>
      <c r="E45" s="16"/>
      <c r="F45" s="16"/>
      <c r="G45" s="16"/>
      <c r="H45" s="16"/>
      <c r="I45" s="16"/>
      <c r="J45" s="16"/>
      <c r="K45" s="16"/>
    </row>
    <row r="46" spans="1:11">
      <c r="A46" s="23" t="s">
        <v>133</v>
      </c>
      <c r="B46" s="27" t="s">
        <v>114</v>
      </c>
      <c r="C46" s="3" t="s">
        <v>78</v>
      </c>
      <c r="D46" s="16"/>
      <c r="E46" s="16"/>
      <c r="F46" s="16"/>
      <c r="G46" s="16"/>
      <c r="H46" s="16"/>
      <c r="I46" s="16"/>
      <c r="J46" s="16"/>
      <c r="K46" s="16"/>
    </row>
    <row r="47" spans="1:11">
      <c r="A47" s="24"/>
      <c r="B47" s="28"/>
      <c r="C47" s="3" t="s">
        <v>11</v>
      </c>
      <c r="D47" s="16"/>
      <c r="E47" s="16"/>
      <c r="F47" s="16"/>
      <c r="G47" s="16"/>
      <c r="H47" s="16"/>
      <c r="I47" s="16"/>
      <c r="J47" s="16"/>
      <c r="K47" s="16"/>
    </row>
    <row r="48" spans="1:11">
      <c r="A48" s="23" t="s">
        <v>134</v>
      </c>
      <c r="B48" s="27" t="s">
        <v>115</v>
      </c>
      <c r="C48" s="3" t="s">
        <v>78</v>
      </c>
      <c r="D48" s="16"/>
      <c r="E48" s="16"/>
      <c r="F48" s="16"/>
      <c r="G48" s="16"/>
      <c r="H48" s="16"/>
      <c r="I48" s="16"/>
      <c r="J48" s="16"/>
      <c r="K48" s="16"/>
    </row>
    <row r="49" spans="1:11">
      <c r="A49" s="24"/>
      <c r="B49" s="28"/>
      <c r="C49" s="3" t="s">
        <v>11</v>
      </c>
      <c r="D49" s="16"/>
      <c r="E49" s="16"/>
      <c r="F49" s="16"/>
      <c r="G49" s="16"/>
      <c r="H49" s="16"/>
      <c r="I49" s="16"/>
      <c r="J49" s="16"/>
      <c r="K49" s="16"/>
    </row>
    <row r="50" spans="1:11">
      <c r="A50" s="23" t="s">
        <v>135</v>
      </c>
      <c r="B50" s="27" t="s">
        <v>116</v>
      </c>
      <c r="C50" s="3" t="s">
        <v>78</v>
      </c>
      <c r="D50" s="16"/>
      <c r="E50" s="16"/>
      <c r="F50" s="16"/>
      <c r="G50" s="16"/>
      <c r="H50" s="16"/>
      <c r="I50" s="16"/>
      <c r="J50" s="16"/>
      <c r="K50" s="16"/>
    </row>
    <row r="51" spans="1:11">
      <c r="A51" s="24"/>
      <c r="B51" s="28"/>
      <c r="C51" s="3" t="s">
        <v>11</v>
      </c>
      <c r="D51" s="16"/>
      <c r="E51" s="16"/>
      <c r="F51" s="16"/>
      <c r="G51" s="16"/>
      <c r="H51" s="16"/>
      <c r="I51" s="16"/>
      <c r="J51" s="16"/>
      <c r="K51" s="16"/>
    </row>
    <row r="52" spans="1:11">
      <c r="A52" s="23" t="s">
        <v>136</v>
      </c>
      <c r="B52" s="27" t="s">
        <v>117</v>
      </c>
      <c r="C52" s="3" t="s">
        <v>78</v>
      </c>
      <c r="D52" s="16"/>
      <c r="E52" s="16"/>
      <c r="F52" s="16"/>
      <c r="G52" s="16"/>
      <c r="H52" s="16"/>
      <c r="I52" s="16"/>
      <c r="J52" s="16"/>
      <c r="K52" s="16"/>
    </row>
    <row r="53" spans="1:11">
      <c r="A53" s="24"/>
      <c r="B53" s="28"/>
      <c r="C53" s="3" t="s">
        <v>11</v>
      </c>
      <c r="D53" s="16"/>
      <c r="E53" s="16"/>
      <c r="F53" s="16"/>
      <c r="G53" s="16"/>
      <c r="H53" s="16"/>
      <c r="I53" s="16"/>
      <c r="J53" s="16"/>
      <c r="K53" s="16"/>
    </row>
    <row r="54" spans="1:11">
      <c r="A54" s="23" t="s">
        <v>137</v>
      </c>
      <c r="B54" s="27" t="s">
        <v>118</v>
      </c>
      <c r="C54" s="3" t="s">
        <v>78</v>
      </c>
      <c r="D54" s="16"/>
      <c r="E54" s="16"/>
      <c r="F54" s="16"/>
      <c r="G54" s="16"/>
      <c r="H54" s="16"/>
      <c r="I54" s="16"/>
      <c r="J54" s="16"/>
      <c r="K54" s="16"/>
    </row>
    <row r="55" spans="1:11">
      <c r="A55" s="24"/>
      <c r="B55" s="28"/>
      <c r="C55" s="3" t="s">
        <v>11</v>
      </c>
      <c r="D55" s="16"/>
      <c r="E55" s="16"/>
      <c r="F55" s="16"/>
      <c r="G55" s="16"/>
      <c r="H55" s="16"/>
      <c r="I55" s="16"/>
      <c r="J55" s="16"/>
      <c r="K55" s="16"/>
    </row>
    <row r="56" spans="1:11">
      <c r="A56" s="23" t="s">
        <v>138</v>
      </c>
      <c r="B56" s="27" t="s">
        <v>119</v>
      </c>
      <c r="C56" s="3" t="s">
        <v>78</v>
      </c>
      <c r="D56" s="16"/>
      <c r="E56" s="16"/>
      <c r="F56" s="16"/>
      <c r="G56" s="16"/>
      <c r="H56" s="16"/>
      <c r="I56" s="16"/>
      <c r="J56" s="16"/>
      <c r="K56" s="16"/>
    </row>
    <row r="57" spans="1:11">
      <c r="A57" s="24"/>
      <c r="B57" s="28"/>
      <c r="C57" s="3" t="s">
        <v>11</v>
      </c>
      <c r="D57" s="16"/>
      <c r="E57" s="16"/>
      <c r="F57" s="16"/>
      <c r="G57" s="16"/>
      <c r="H57" s="16"/>
      <c r="I57" s="16"/>
      <c r="J57" s="16"/>
      <c r="K57" s="16"/>
    </row>
    <row r="58" spans="1:11">
      <c r="A58" s="23" t="s">
        <v>139</v>
      </c>
      <c r="B58" s="27" t="s">
        <v>120</v>
      </c>
      <c r="C58" s="3" t="s">
        <v>78</v>
      </c>
      <c r="D58" s="16"/>
      <c r="E58" s="16"/>
      <c r="F58" s="16"/>
      <c r="G58" s="16"/>
      <c r="H58" s="16"/>
      <c r="I58" s="16"/>
      <c r="J58" s="16"/>
      <c r="K58" s="16"/>
    </row>
    <row r="59" spans="1:11">
      <c r="A59" s="24"/>
      <c r="B59" s="28"/>
      <c r="C59" s="3" t="s">
        <v>11</v>
      </c>
      <c r="D59" s="16"/>
      <c r="E59" s="16"/>
      <c r="F59" s="16"/>
      <c r="G59" s="16"/>
      <c r="H59" s="16"/>
      <c r="I59" s="16"/>
      <c r="J59" s="16"/>
      <c r="K59" s="16"/>
    </row>
    <row r="60" spans="1:11">
      <c r="A60" s="23" t="s">
        <v>140</v>
      </c>
      <c r="B60" s="27" t="s">
        <v>121</v>
      </c>
      <c r="C60" s="3" t="s">
        <v>78</v>
      </c>
      <c r="D60" s="16"/>
      <c r="E60" s="16"/>
      <c r="F60" s="16"/>
      <c r="G60" s="16"/>
      <c r="H60" s="16"/>
      <c r="I60" s="16"/>
      <c r="J60" s="16"/>
      <c r="K60" s="16"/>
    </row>
    <row r="61" spans="1:11">
      <c r="A61" s="24"/>
      <c r="B61" s="28"/>
      <c r="C61" s="3" t="s">
        <v>11</v>
      </c>
      <c r="D61" s="16"/>
      <c r="E61" s="16"/>
      <c r="F61" s="16"/>
      <c r="G61" s="16"/>
      <c r="H61" s="16"/>
      <c r="I61" s="16"/>
      <c r="J61" s="16"/>
      <c r="K61" s="16"/>
    </row>
    <row r="62" spans="1:11">
      <c r="A62" s="23" t="s">
        <v>141</v>
      </c>
      <c r="B62" s="27" t="s">
        <v>122</v>
      </c>
      <c r="C62" s="3" t="s">
        <v>78</v>
      </c>
      <c r="D62" s="16"/>
      <c r="E62" s="16"/>
      <c r="F62" s="16"/>
      <c r="G62" s="16"/>
      <c r="H62" s="16"/>
      <c r="I62" s="16"/>
      <c r="J62" s="16"/>
      <c r="K62" s="16"/>
    </row>
    <row r="63" spans="1:11">
      <c r="A63" s="24"/>
      <c r="B63" s="28"/>
      <c r="C63" s="3" t="s">
        <v>11</v>
      </c>
      <c r="D63" s="16"/>
      <c r="E63" s="16"/>
      <c r="F63" s="16"/>
      <c r="G63" s="16"/>
      <c r="H63" s="16"/>
      <c r="I63" s="16"/>
      <c r="J63" s="16"/>
      <c r="K63" s="16"/>
    </row>
    <row r="64" spans="1:11">
      <c r="A64" s="23" t="s">
        <v>142</v>
      </c>
      <c r="B64" s="27" t="s">
        <v>123</v>
      </c>
      <c r="C64" s="3" t="s">
        <v>78</v>
      </c>
      <c r="D64" s="16"/>
      <c r="E64" s="16"/>
      <c r="F64" s="16"/>
      <c r="G64" s="16"/>
      <c r="H64" s="16"/>
      <c r="I64" s="16"/>
      <c r="J64" s="16"/>
      <c r="K64" s="16"/>
    </row>
    <row r="65" spans="1:11">
      <c r="A65" s="24"/>
      <c r="B65" s="28"/>
      <c r="C65" s="3" t="s">
        <v>11</v>
      </c>
      <c r="D65" s="16"/>
      <c r="E65" s="16"/>
      <c r="F65" s="16"/>
      <c r="G65" s="16"/>
      <c r="H65" s="16"/>
      <c r="I65" s="16"/>
      <c r="J65" s="16"/>
      <c r="K65" s="16"/>
    </row>
    <row r="66" spans="1:11">
      <c r="A66" s="23" t="s">
        <v>143</v>
      </c>
      <c r="B66" s="27" t="s">
        <v>124</v>
      </c>
      <c r="C66" s="3" t="s">
        <v>78</v>
      </c>
      <c r="D66" s="16"/>
      <c r="E66" s="16"/>
      <c r="F66" s="16"/>
      <c r="G66" s="16"/>
      <c r="H66" s="16"/>
      <c r="I66" s="16"/>
      <c r="J66" s="16"/>
      <c r="K66" s="16"/>
    </row>
    <row r="67" spans="1:11">
      <c r="A67" s="24"/>
      <c r="B67" s="28"/>
      <c r="C67" s="3" t="s">
        <v>11</v>
      </c>
      <c r="D67" s="16"/>
      <c r="E67" s="16"/>
      <c r="F67" s="16"/>
      <c r="G67" s="16"/>
      <c r="H67" s="16"/>
      <c r="I67" s="16"/>
      <c r="J67" s="16"/>
      <c r="K67" s="16"/>
    </row>
    <row r="68" spans="1:11">
      <c r="A68" s="23" t="s">
        <v>144</v>
      </c>
      <c r="B68" s="27" t="s">
        <v>125</v>
      </c>
      <c r="C68" s="3" t="s">
        <v>78</v>
      </c>
      <c r="D68" s="16"/>
      <c r="E68" s="16"/>
      <c r="F68" s="16"/>
      <c r="G68" s="16"/>
      <c r="H68" s="16"/>
      <c r="I68" s="16"/>
      <c r="J68" s="16"/>
      <c r="K68" s="16"/>
    </row>
    <row r="69" spans="1:11">
      <c r="A69" s="24"/>
      <c r="B69" s="28"/>
      <c r="C69" s="3" t="s">
        <v>11</v>
      </c>
      <c r="D69" s="16"/>
      <c r="E69" s="16"/>
      <c r="F69" s="16"/>
      <c r="G69" s="16"/>
      <c r="H69" s="16"/>
      <c r="I69" s="16"/>
      <c r="J69" s="16"/>
      <c r="K69" s="16"/>
    </row>
    <row r="70" spans="1:11">
      <c r="A70" s="23" t="s">
        <v>145</v>
      </c>
      <c r="B70" s="27" t="s">
        <v>126</v>
      </c>
      <c r="C70" s="3" t="s">
        <v>78</v>
      </c>
      <c r="D70" s="16"/>
      <c r="E70" s="16"/>
      <c r="F70" s="16"/>
      <c r="G70" s="16"/>
      <c r="H70" s="16"/>
      <c r="I70" s="16"/>
      <c r="J70" s="16"/>
      <c r="K70" s="16"/>
    </row>
    <row r="71" spans="1:11">
      <c r="A71" s="24"/>
      <c r="B71" s="28"/>
      <c r="C71" s="3" t="s">
        <v>11</v>
      </c>
      <c r="D71" s="16"/>
      <c r="E71" s="16"/>
      <c r="F71" s="16"/>
      <c r="G71" s="16"/>
      <c r="H71" s="16"/>
      <c r="I71" s="16"/>
      <c r="J71" s="16"/>
      <c r="K71" s="16"/>
    </row>
    <row r="72" spans="1:11" ht="16.5" customHeight="1">
      <c r="A72" s="23">
        <v>4</v>
      </c>
      <c r="B72" s="29" t="s">
        <v>86</v>
      </c>
      <c r="C72" s="3" t="s">
        <v>78</v>
      </c>
      <c r="D72" s="16"/>
      <c r="E72" s="16"/>
      <c r="F72" s="16"/>
      <c r="G72" s="16"/>
      <c r="H72" s="16"/>
      <c r="I72" s="16"/>
      <c r="J72" s="16"/>
      <c r="K72" s="16"/>
    </row>
    <row r="73" spans="1:11" ht="16.5" customHeight="1">
      <c r="A73" s="24"/>
      <c r="B73" s="30"/>
      <c r="C73" s="3" t="s">
        <v>11</v>
      </c>
      <c r="D73" s="16"/>
      <c r="E73" s="16"/>
      <c r="F73" s="16"/>
      <c r="G73" s="16"/>
      <c r="H73" s="16"/>
      <c r="I73" s="16"/>
      <c r="J73" s="16"/>
      <c r="K73" s="16"/>
    </row>
    <row r="74" spans="1:11" ht="25.5" customHeight="1">
      <c r="A74" s="23" t="s">
        <v>41</v>
      </c>
      <c r="B74" s="29" t="s">
        <v>87</v>
      </c>
      <c r="C74" s="3" t="s">
        <v>78</v>
      </c>
      <c r="D74" s="16"/>
      <c r="E74" s="16"/>
      <c r="F74" s="16"/>
      <c r="G74" s="16"/>
      <c r="H74" s="16"/>
      <c r="I74" s="16"/>
      <c r="J74" s="16"/>
      <c r="K74" s="16"/>
    </row>
    <row r="75" spans="1:11" ht="25.5" customHeight="1">
      <c r="A75" s="24"/>
      <c r="B75" s="30"/>
      <c r="C75" s="3" t="s">
        <v>11</v>
      </c>
      <c r="D75" s="16"/>
      <c r="E75" s="16"/>
      <c r="F75" s="16"/>
      <c r="G75" s="16"/>
      <c r="H75" s="16"/>
      <c r="I75" s="16"/>
      <c r="J75" s="16"/>
      <c r="K75" s="16"/>
    </row>
    <row r="76" spans="1:11">
      <c r="A76" s="4" t="s">
        <v>9</v>
      </c>
      <c r="B76" s="5" t="s">
        <v>13</v>
      </c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23">
        <v>1</v>
      </c>
      <c r="B77" s="27" t="s">
        <v>61</v>
      </c>
      <c r="C77" s="3" t="s">
        <v>78</v>
      </c>
      <c r="D77" s="16">
        <v>207.9</v>
      </c>
      <c r="E77" s="16">
        <f t="shared" ref="E77:J77" si="2">E80+E82</f>
        <v>216.4</v>
      </c>
      <c r="F77" s="16">
        <f t="shared" si="2"/>
        <v>288.2</v>
      </c>
      <c r="G77" s="16">
        <f t="shared" si="2"/>
        <v>259.39999999999998</v>
      </c>
      <c r="H77" s="16">
        <f t="shared" si="2"/>
        <v>259.5</v>
      </c>
      <c r="I77" s="16">
        <f t="shared" si="2"/>
        <v>259.5</v>
      </c>
      <c r="J77" s="16">
        <f t="shared" si="2"/>
        <v>259.60000000000002</v>
      </c>
      <c r="K77" s="16">
        <f>K80+K82</f>
        <v>259.60000000000002</v>
      </c>
    </row>
    <row r="78" spans="1:11">
      <c r="A78" s="24"/>
      <c r="B78" s="28"/>
      <c r="C78" s="3" t="s">
        <v>11</v>
      </c>
      <c r="D78" s="16">
        <v>103.7</v>
      </c>
      <c r="E78" s="16">
        <f t="shared" ref="E78:K78" si="3">E77/D77*100</f>
        <v>104.0885040885041</v>
      </c>
      <c r="F78" s="16">
        <f t="shared" si="3"/>
        <v>133.17929759704251</v>
      </c>
      <c r="G78" s="16">
        <f t="shared" si="3"/>
        <v>90.00693962526023</v>
      </c>
      <c r="H78" s="16">
        <f t="shared" si="3"/>
        <v>100.03855050115654</v>
      </c>
      <c r="I78" s="16">
        <f t="shared" si="3"/>
        <v>100</v>
      </c>
      <c r="J78" s="16">
        <f t="shared" si="3"/>
        <v>100.03853564547207</v>
      </c>
      <c r="K78" s="16">
        <f t="shared" si="3"/>
        <v>100</v>
      </c>
    </row>
    <row r="79" spans="1:11">
      <c r="A79" s="17"/>
      <c r="B79" s="7" t="s">
        <v>93</v>
      </c>
      <c r="C79" s="3"/>
      <c r="D79" s="16"/>
      <c r="E79" s="16"/>
      <c r="F79" s="16"/>
      <c r="G79" s="16"/>
      <c r="H79" s="16"/>
      <c r="I79" s="16"/>
      <c r="J79" s="16"/>
      <c r="K79" s="16"/>
    </row>
    <row r="80" spans="1:11">
      <c r="A80" s="23" t="s">
        <v>28</v>
      </c>
      <c r="B80" s="29" t="s">
        <v>53</v>
      </c>
      <c r="C80" s="3" t="s">
        <v>78</v>
      </c>
      <c r="D80" s="16">
        <v>4.3</v>
      </c>
      <c r="E80" s="16">
        <v>5.4</v>
      </c>
      <c r="F80" s="16">
        <v>3.3</v>
      </c>
      <c r="G80" s="16">
        <v>3.4</v>
      </c>
      <c r="H80" s="16">
        <v>3.4</v>
      </c>
      <c r="I80" s="16">
        <v>3.4</v>
      </c>
      <c r="J80" s="16">
        <v>3.5</v>
      </c>
      <c r="K80" s="16">
        <v>3.5</v>
      </c>
    </row>
    <row r="81" spans="1:11">
      <c r="A81" s="24"/>
      <c r="B81" s="30"/>
      <c r="C81" s="3" t="s">
        <v>11</v>
      </c>
      <c r="D81" s="16">
        <v>91.5</v>
      </c>
      <c r="E81" s="16">
        <f t="shared" ref="E81:K81" si="4">E80/D80*100</f>
        <v>125.58139534883723</v>
      </c>
      <c r="F81" s="16">
        <f t="shared" si="4"/>
        <v>61.111111111111107</v>
      </c>
      <c r="G81" s="16">
        <f t="shared" si="4"/>
        <v>103.03030303030303</v>
      </c>
      <c r="H81" s="16">
        <f t="shared" si="4"/>
        <v>100</v>
      </c>
      <c r="I81" s="16">
        <f t="shared" si="4"/>
        <v>100</v>
      </c>
      <c r="J81" s="16">
        <f t="shared" si="4"/>
        <v>102.94117647058825</v>
      </c>
      <c r="K81" s="16">
        <f t="shared" si="4"/>
        <v>100</v>
      </c>
    </row>
    <row r="82" spans="1:11">
      <c r="A82" s="23" t="s">
        <v>29</v>
      </c>
      <c r="B82" s="29" t="s">
        <v>54</v>
      </c>
      <c r="C82" s="3" t="s">
        <v>78</v>
      </c>
      <c r="D82" s="16">
        <v>203.6</v>
      </c>
      <c r="E82" s="16">
        <v>211</v>
      </c>
      <c r="F82" s="16">
        <v>284.89999999999998</v>
      </c>
      <c r="G82" s="16">
        <v>256</v>
      </c>
      <c r="H82" s="16">
        <v>256.10000000000002</v>
      </c>
      <c r="I82" s="16">
        <v>256.10000000000002</v>
      </c>
      <c r="J82" s="16">
        <v>256.10000000000002</v>
      </c>
      <c r="K82" s="16">
        <v>256.10000000000002</v>
      </c>
    </row>
    <row r="83" spans="1:11">
      <c r="A83" s="24"/>
      <c r="B83" s="30"/>
      <c r="C83" s="3" t="s">
        <v>82</v>
      </c>
      <c r="D83" s="16">
        <v>104</v>
      </c>
      <c r="E83" s="16">
        <f t="shared" ref="E83:K83" si="5">E82/D82*100</f>
        <v>103.63457760314343</v>
      </c>
      <c r="F83" s="16">
        <f t="shared" si="5"/>
        <v>135.02369668246445</v>
      </c>
      <c r="G83" s="16">
        <f t="shared" si="5"/>
        <v>89.856089856089866</v>
      </c>
      <c r="H83" s="16">
        <f t="shared" si="5"/>
        <v>100.03906250000001</v>
      </c>
      <c r="I83" s="16">
        <f t="shared" si="5"/>
        <v>100</v>
      </c>
      <c r="J83" s="16">
        <f t="shared" si="5"/>
        <v>100</v>
      </c>
      <c r="K83" s="16">
        <f t="shared" si="5"/>
        <v>100</v>
      </c>
    </row>
    <row r="84" spans="1:11">
      <c r="A84" s="4" t="s">
        <v>12</v>
      </c>
      <c r="B84" s="5" t="s">
        <v>19</v>
      </c>
      <c r="C84" s="2"/>
      <c r="D84" s="2"/>
      <c r="E84" s="2"/>
      <c r="F84" s="2"/>
      <c r="G84" s="2"/>
      <c r="H84" s="2"/>
      <c r="I84" s="2"/>
      <c r="J84" s="2"/>
      <c r="K84" s="2"/>
    </row>
    <row r="85" spans="1:11" ht="21" customHeight="1">
      <c r="A85" s="23">
        <v>1</v>
      </c>
      <c r="B85" s="27" t="s">
        <v>59</v>
      </c>
      <c r="C85" s="3" t="s">
        <v>78</v>
      </c>
      <c r="D85" s="16"/>
      <c r="E85" s="16"/>
      <c r="F85" s="16"/>
      <c r="G85" s="16"/>
      <c r="H85" s="16"/>
      <c r="I85" s="16"/>
      <c r="J85" s="16"/>
      <c r="K85" s="16"/>
    </row>
    <row r="86" spans="1:11">
      <c r="A86" s="24"/>
      <c r="B86" s="28"/>
      <c r="C86" s="3" t="s">
        <v>11</v>
      </c>
      <c r="D86" s="16"/>
      <c r="E86" s="16"/>
      <c r="F86" s="16"/>
      <c r="G86" s="16"/>
      <c r="H86" s="16"/>
      <c r="I86" s="16"/>
      <c r="J86" s="16"/>
      <c r="K86" s="16"/>
    </row>
    <row r="87" spans="1:11" ht="31.5">
      <c r="A87" s="6">
        <v>2</v>
      </c>
      <c r="B87" s="1" t="s">
        <v>43</v>
      </c>
      <c r="C87" s="3" t="s">
        <v>83</v>
      </c>
      <c r="D87" s="16">
        <v>1010</v>
      </c>
      <c r="E87" s="16">
        <v>2167</v>
      </c>
      <c r="F87" s="16">
        <v>2665</v>
      </c>
      <c r="G87" s="16">
        <v>1500</v>
      </c>
      <c r="H87" s="16">
        <v>2000</v>
      </c>
      <c r="I87" s="16">
        <v>2700</v>
      </c>
      <c r="J87" s="16">
        <v>2500</v>
      </c>
      <c r="K87" s="16">
        <v>2500</v>
      </c>
    </row>
    <row r="88" spans="1:11" ht="31.5">
      <c r="A88" s="6">
        <v>3</v>
      </c>
      <c r="B88" s="1" t="s">
        <v>60</v>
      </c>
      <c r="C88" s="3" t="s">
        <v>84</v>
      </c>
      <c r="D88" s="16">
        <f>(23900+D87)/D8</f>
        <v>23.43367826904986</v>
      </c>
      <c r="E88" s="16">
        <f>(23900+D87+E87)/E8</f>
        <v>25.281979458450046</v>
      </c>
      <c r="F88" s="16">
        <f>(23900+D87+E87+F87)/F8</f>
        <v>32.293159609120522</v>
      </c>
      <c r="G88" s="16">
        <f>(23900+D87+E87+F87+G87)/G8</f>
        <v>34.559734513274336</v>
      </c>
      <c r="H88" s="16">
        <f>(23900+D87+E87+F87+G87+H87)/H8</f>
        <v>36.894561598224193</v>
      </c>
      <c r="I88" s="16">
        <f>(23900+D87+E87+F87+G87+H87+I87)/I8</f>
        <v>39.935555555555553</v>
      </c>
      <c r="J88" s="16">
        <f>(23900+D87+E87+F87+G87+H87+I87+J87)/J8</f>
        <v>42.665926748057714</v>
      </c>
      <c r="K88" s="16">
        <f>(23900+D87+E87+F87+G87+H87+I87+J87+K87)/K8</f>
        <v>45.390243902439025</v>
      </c>
    </row>
    <row r="89" spans="1:11">
      <c r="A89" s="4" t="s">
        <v>14</v>
      </c>
      <c r="B89" s="5" t="s">
        <v>22</v>
      </c>
      <c r="C89" s="2"/>
      <c r="D89" s="2"/>
      <c r="E89" s="2"/>
      <c r="F89" s="2"/>
      <c r="G89" s="2"/>
      <c r="H89" s="2"/>
      <c r="I89" s="2"/>
      <c r="J89" s="2"/>
      <c r="K89" s="2"/>
    </row>
    <row r="90" spans="1:11" ht="31.5">
      <c r="A90" s="6" t="s">
        <v>57</v>
      </c>
      <c r="B90" s="1" t="s">
        <v>50</v>
      </c>
      <c r="C90" s="3" t="s">
        <v>98</v>
      </c>
      <c r="D90" s="3">
        <v>22.3</v>
      </c>
      <c r="E90" s="3">
        <v>22.3</v>
      </c>
      <c r="F90" s="3">
        <v>23.6</v>
      </c>
      <c r="G90" s="3">
        <v>24.9</v>
      </c>
      <c r="H90" s="3">
        <v>24.9</v>
      </c>
      <c r="I90" s="3">
        <v>24.9</v>
      </c>
      <c r="J90" s="3">
        <v>24.9</v>
      </c>
      <c r="K90" s="3">
        <v>24.9</v>
      </c>
    </row>
    <row r="91" spans="1:11" ht="47.25">
      <c r="A91" s="6" t="s">
        <v>38</v>
      </c>
      <c r="B91" s="1" t="s">
        <v>67</v>
      </c>
      <c r="C91" s="3" t="s">
        <v>98</v>
      </c>
      <c r="D91" s="3">
        <v>12.1</v>
      </c>
      <c r="E91" s="3">
        <v>12.1</v>
      </c>
      <c r="F91" s="3">
        <v>12.1</v>
      </c>
      <c r="G91" s="3">
        <v>12.8</v>
      </c>
      <c r="H91" s="3">
        <v>12.8</v>
      </c>
      <c r="I91" s="3">
        <v>13.2</v>
      </c>
      <c r="J91" s="3">
        <v>13.5</v>
      </c>
      <c r="K91" s="3">
        <v>14</v>
      </c>
    </row>
    <row r="92" spans="1:11" ht="47.25">
      <c r="A92" s="6" t="s">
        <v>39</v>
      </c>
      <c r="B92" s="1" t="s">
        <v>148</v>
      </c>
      <c r="C92" s="3" t="s">
        <v>7</v>
      </c>
      <c r="D92" s="16">
        <v>55.4</v>
      </c>
      <c r="E92" s="16">
        <f t="shared" ref="E92:K92" si="6">E91/E90*100</f>
        <v>54.260089686098652</v>
      </c>
      <c r="F92" s="16">
        <f t="shared" si="6"/>
        <v>51.271186440677965</v>
      </c>
      <c r="G92" s="16">
        <f t="shared" si="6"/>
        <v>51.405622489959846</v>
      </c>
      <c r="H92" s="16">
        <f t="shared" si="6"/>
        <v>51.405622489959846</v>
      </c>
      <c r="I92" s="16">
        <f t="shared" si="6"/>
        <v>53.01204819277109</v>
      </c>
      <c r="J92" s="16">
        <f t="shared" si="6"/>
        <v>54.216867469879524</v>
      </c>
      <c r="K92" s="16">
        <f t="shared" si="6"/>
        <v>56.224899598393577</v>
      </c>
    </row>
    <row r="93" spans="1:11">
      <c r="A93" s="4" t="s">
        <v>15</v>
      </c>
      <c r="B93" s="5" t="s">
        <v>16</v>
      </c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3">
        <v>1</v>
      </c>
      <c r="B94" s="27" t="s">
        <v>66</v>
      </c>
      <c r="C94" s="3" t="s">
        <v>78</v>
      </c>
      <c r="D94" s="16"/>
      <c r="E94" s="16"/>
      <c r="F94" s="16"/>
      <c r="G94" s="16"/>
      <c r="H94" s="16"/>
      <c r="I94" s="16"/>
      <c r="J94" s="16"/>
      <c r="K94" s="16"/>
    </row>
    <row r="95" spans="1:11">
      <c r="A95" s="24"/>
      <c r="B95" s="28"/>
      <c r="C95" s="3" t="s">
        <v>11</v>
      </c>
      <c r="D95" s="16"/>
      <c r="E95" s="16"/>
      <c r="F95" s="16"/>
      <c r="G95" s="16"/>
      <c r="H95" s="16"/>
      <c r="I95" s="16"/>
      <c r="J95" s="16"/>
      <c r="K95" s="16"/>
    </row>
    <row r="96" spans="1:11">
      <c r="A96" s="23" t="s">
        <v>38</v>
      </c>
      <c r="B96" s="27" t="s">
        <v>44</v>
      </c>
      <c r="C96" s="3" t="s">
        <v>78</v>
      </c>
      <c r="D96" s="16"/>
      <c r="E96" s="16"/>
      <c r="F96" s="16"/>
      <c r="G96" s="16"/>
      <c r="H96" s="16"/>
      <c r="I96" s="16"/>
      <c r="J96" s="16"/>
      <c r="K96" s="16"/>
    </row>
    <row r="97" spans="1:11">
      <c r="A97" s="24"/>
      <c r="B97" s="28"/>
      <c r="C97" s="3" t="s">
        <v>11</v>
      </c>
      <c r="D97" s="16"/>
      <c r="E97" s="16"/>
      <c r="F97" s="16"/>
      <c r="G97" s="16"/>
      <c r="H97" s="16"/>
      <c r="I97" s="16"/>
      <c r="J97" s="16"/>
      <c r="K97" s="16"/>
    </row>
    <row r="98" spans="1:11">
      <c r="A98" s="4" t="s">
        <v>17</v>
      </c>
      <c r="B98" s="5" t="s">
        <v>80</v>
      </c>
      <c r="C98" s="3"/>
      <c r="D98" s="16"/>
      <c r="E98" s="16"/>
      <c r="F98" s="16"/>
      <c r="G98" s="16"/>
      <c r="H98" s="16"/>
      <c r="I98" s="16"/>
      <c r="J98" s="16"/>
      <c r="K98" s="16"/>
    </row>
    <row r="99" spans="1:11" ht="31.5">
      <c r="A99" s="6" t="s">
        <v>57</v>
      </c>
      <c r="B99" s="1" t="s">
        <v>74</v>
      </c>
      <c r="C99" s="3" t="s">
        <v>75</v>
      </c>
      <c r="D99" s="15">
        <v>30</v>
      </c>
      <c r="E99" s="15">
        <v>30</v>
      </c>
      <c r="F99" s="15">
        <v>30</v>
      </c>
      <c r="G99" s="15">
        <v>30</v>
      </c>
      <c r="H99" s="15">
        <v>30</v>
      </c>
      <c r="I99" s="15">
        <v>31</v>
      </c>
      <c r="J99" s="15">
        <v>31</v>
      </c>
      <c r="K99" s="15">
        <v>31</v>
      </c>
    </row>
    <row r="100" spans="1:11" ht="47.25">
      <c r="A100" s="6" t="s">
        <v>38</v>
      </c>
      <c r="B100" s="1" t="s">
        <v>81</v>
      </c>
      <c r="C100" s="3" t="s">
        <v>147</v>
      </c>
      <c r="D100" s="15">
        <v>90</v>
      </c>
      <c r="E100" s="15">
        <v>90</v>
      </c>
      <c r="F100" s="15">
        <v>180</v>
      </c>
      <c r="G100" s="15">
        <v>217</v>
      </c>
      <c r="H100" s="15">
        <v>219</v>
      </c>
      <c r="I100" s="15">
        <v>222</v>
      </c>
      <c r="J100" s="15">
        <v>222</v>
      </c>
      <c r="K100" s="15">
        <v>222</v>
      </c>
    </row>
    <row r="101" spans="1:11" ht="31.5">
      <c r="A101" s="6" t="s">
        <v>39</v>
      </c>
      <c r="B101" s="1" t="s">
        <v>76</v>
      </c>
      <c r="C101" s="3" t="s">
        <v>78</v>
      </c>
      <c r="D101" s="16"/>
      <c r="E101" s="16"/>
      <c r="F101" s="16"/>
      <c r="G101" s="16"/>
      <c r="H101" s="16"/>
      <c r="I101" s="16"/>
      <c r="J101" s="16"/>
      <c r="K101" s="16"/>
    </row>
    <row r="102" spans="1:11">
      <c r="A102" s="4" t="s">
        <v>20</v>
      </c>
      <c r="B102" s="5" t="s">
        <v>18</v>
      </c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33" customHeight="1">
      <c r="A103" s="23">
        <v>1</v>
      </c>
      <c r="B103" s="27" t="s">
        <v>42</v>
      </c>
      <c r="C103" s="3" t="s">
        <v>78</v>
      </c>
      <c r="D103" s="16">
        <v>93.6</v>
      </c>
      <c r="E103" s="16">
        <v>98.3</v>
      </c>
      <c r="F103" s="16">
        <v>55.6</v>
      </c>
      <c r="G103" s="16">
        <v>63.7</v>
      </c>
      <c r="H103" s="16">
        <v>71.270899999999997</v>
      </c>
      <c r="I103" s="16">
        <v>79.395799999999994</v>
      </c>
      <c r="J103" s="16">
        <v>87.097200000000001</v>
      </c>
      <c r="K103" s="16">
        <v>95.54</v>
      </c>
    </row>
    <row r="104" spans="1:11" ht="24" customHeight="1">
      <c r="A104" s="24"/>
      <c r="B104" s="28"/>
      <c r="C104" s="3" t="s">
        <v>11</v>
      </c>
      <c r="D104" s="16"/>
      <c r="E104" s="16">
        <f t="shared" ref="E104:K104" si="7">E103/D103*100</f>
        <v>105.02136752136752</v>
      </c>
      <c r="F104" s="16">
        <f t="shared" si="7"/>
        <v>56.561546286876904</v>
      </c>
      <c r="G104" s="16">
        <f t="shared" si="7"/>
        <v>114.568345323741</v>
      </c>
      <c r="H104" s="16">
        <f t="shared" si="7"/>
        <v>111.88524332810046</v>
      </c>
      <c r="I104" s="16">
        <f t="shared" si="7"/>
        <v>111.40002441389123</v>
      </c>
      <c r="J104" s="16">
        <f t="shared" si="7"/>
        <v>109.70000932039228</v>
      </c>
      <c r="K104" s="16">
        <f t="shared" si="7"/>
        <v>109.69353779455598</v>
      </c>
    </row>
    <row r="105" spans="1:11">
      <c r="A105" s="6"/>
      <c r="B105" s="1" t="s">
        <v>88</v>
      </c>
      <c r="C105" s="3" t="s">
        <v>78</v>
      </c>
      <c r="D105" s="16">
        <f t="shared" ref="D105:K105" si="8">D103</f>
        <v>93.6</v>
      </c>
      <c r="E105" s="16">
        <f>E103</f>
        <v>98.3</v>
      </c>
      <c r="F105" s="16">
        <f t="shared" si="8"/>
        <v>55.6</v>
      </c>
      <c r="G105" s="16">
        <f t="shared" si="8"/>
        <v>63.7</v>
      </c>
      <c r="H105" s="16">
        <f t="shared" si="8"/>
        <v>71.270899999999997</v>
      </c>
      <c r="I105" s="16">
        <f t="shared" si="8"/>
        <v>79.395799999999994</v>
      </c>
      <c r="J105" s="16">
        <f t="shared" si="8"/>
        <v>87.097200000000001</v>
      </c>
      <c r="K105" s="16">
        <f t="shared" si="8"/>
        <v>95.54</v>
      </c>
    </row>
    <row r="106" spans="1:11">
      <c r="A106" s="6" t="s">
        <v>28</v>
      </c>
      <c r="B106" s="18" t="s">
        <v>47</v>
      </c>
      <c r="C106" s="3" t="s">
        <v>78</v>
      </c>
      <c r="D106" s="16"/>
      <c r="E106" s="16"/>
      <c r="F106" s="16"/>
      <c r="G106" s="16"/>
      <c r="H106" s="16"/>
      <c r="I106" s="16"/>
      <c r="J106" s="16"/>
      <c r="K106" s="16"/>
    </row>
    <row r="107" spans="1:11">
      <c r="A107" s="6" t="s">
        <v>29</v>
      </c>
      <c r="B107" s="18" t="s">
        <v>94</v>
      </c>
      <c r="C107" s="3" t="s">
        <v>78</v>
      </c>
      <c r="D107" s="16">
        <v>93.6</v>
      </c>
      <c r="E107" s="16">
        <f t="shared" ref="E107:K107" si="9">E105-E106</f>
        <v>98.3</v>
      </c>
      <c r="F107" s="16">
        <f t="shared" si="9"/>
        <v>55.6</v>
      </c>
      <c r="G107" s="16">
        <f t="shared" si="9"/>
        <v>63.7</v>
      </c>
      <c r="H107" s="16">
        <f t="shared" si="9"/>
        <v>71.270899999999997</v>
      </c>
      <c r="I107" s="16">
        <f t="shared" si="9"/>
        <v>79.395799999999994</v>
      </c>
      <c r="J107" s="16">
        <f t="shared" si="9"/>
        <v>87.097200000000001</v>
      </c>
      <c r="K107" s="16">
        <f t="shared" si="9"/>
        <v>95.54</v>
      </c>
    </row>
    <row r="108" spans="1:11">
      <c r="A108" s="6" t="s">
        <v>95</v>
      </c>
      <c r="B108" s="18" t="s">
        <v>68</v>
      </c>
      <c r="C108" s="3" t="s">
        <v>78</v>
      </c>
      <c r="D108" s="16"/>
      <c r="E108" s="16"/>
      <c r="F108" s="16"/>
      <c r="G108" s="16">
        <v>2.7</v>
      </c>
      <c r="H108" s="16"/>
      <c r="I108" s="16"/>
      <c r="J108" s="16"/>
      <c r="K108" s="16"/>
    </row>
    <row r="109" spans="1:11">
      <c r="A109" s="6" t="s">
        <v>96</v>
      </c>
      <c r="B109" s="18" t="s">
        <v>69</v>
      </c>
      <c r="C109" s="3" t="s">
        <v>78</v>
      </c>
      <c r="D109" s="16">
        <f t="shared" ref="D109:K109" si="10">D107-D108</f>
        <v>93.6</v>
      </c>
      <c r="E109" s="16">
        <f>E107-E108</f>
        <v>98.3</v>
      </c>
      <c r="F109" s="16">
        <f t="shared" si="10"/>
        <v>55.6</v>
      </c>
      <c r="G109" s="16">
        <f>G107-G108</f>
        <v>61</v>
      </c>
      <c r="H109" s="16">
        <f t="shared" si="10"/>
        <v>71.270899999999997</v>
      </c>
      <c r="I109" s="16">
        <f t="shared" si="10"/>
        <v>79.395799999999994</v>
      </c>
      <c r="J109" s="16">
        <f t="shared" si="10"/>
        <v>87.097200000000001</v>
      </c>
      <c r="K109" s="16">
        <f t="shared" si="10"/>
        <v>95.54</v>
      </c>
    </row>
    <row r="110" spans="1:11" ht="31.5">
      <c r="A110" s="4" t="s">
        <v>21</v>
      </c>
      <c r="B110" s="5" t="s">
        <v>99</v>
      </c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31.5">
      <c r="A111" s="6">
        <v>1</v>
      </c>
      <c r="B111" s="1" t="s">
        <v>100</v>
      </c>
      <c r="C111" s="3" t="s">
        <v>78</v>
      </c>
      <c r="D111" s="16">
        <f t="shared" ref="D111:K111" si="11">D112+D115</f>
        <v>23</v>
      </c>
      <c r="E111" s="16">
        <f t="shared" si="11"/>
        <v>23.4</v>
      </c>
      <c r="F111" s="16">
        <f t="shared" si="11"/>
        <v>28</v>
      </c>
      <c r="G111" s="16">
        <f t="shared" si="11"/>
        <v>29.4</v>
      </c>
      <c r="H111" s="16">
        <f t="shared" si="11"/>
        <v>18.2</v>
      </c>
      <c r="I111" s="16">
        <f t="shared" si="11"/>
        <v>17.599999999999998</v>
      </c>
      <c r="J111" s="16">
        <f t="shared" si="11"/>
        <v>15.7</v>
      </c>
      <c r="K111" s="16">
        <f t="shared" si="11"/>
        <v>16.099999999999998</v>
      </c>
    </row>
    <row r="112" spans="1:11">
      <c r="A112" s="6" t="s">
        <v>28</v>
      </c>
      <c r="B112" s="18" t="s">
        <v>23</v>
      </c>
      <c r="C112" s="3" t="s">
        <v>78</v>
      </c>
      <c r="D112" s="16">
        <f t="shared" ref="D112:K112" si="12">D113+D114</f>
        <v>12.2</v>
      </c>
      <c r="E112" s="16">
        <f t="shared" si="12"/>
        <v>12.799999999999999</v>
      </c>
      <c r="F112" s="16">
        <f t="shared" si="12"/>
        <v>12.899999999999999</v>
      </c>
      <c r="G112" s="16">
        <f t="shared" si="12"/>
        <v>12.9</v>
      </c>
      <c r="H112" s="16">
        <f t="shared" si="12"/>
        <v>14</v>
      </c>
      <c r="I112" s="16">
        <f t="shared" si="12"/>
        <v>13.299999999999999</v>
      </c>
      <c r="J112" s="16">
        <f t="shared" si="12"/>
        <v>13.4</v>
      </c>
      <c r="K112" s="16">
        <f t="shared" si="12"/>
        <v>13.7</v>
      </c>
    </row>
    <row r="113" spans="1:11">
      <c r="A113" s="6" t="s">
        <v>49</v>
      </c>
      <c r="B113" s="19" t="s">
        <v>64</v>
      </c>
      <c r="C113" s="3" t="s">
        <v>78</v>
      </c>
      <c r="D113" s="16">
        <v>10.5</v>
      </c>
      <c r="E113" s="16">
        <v>10.7</v>
      </c>
      <c r="F113" s="16">
        <v>10.7</v>
      </c>
      <c r="G113" s="16">
        <v>10.9</v>
      </c>
      <c r="H113" s="16">
        <v>11</v>
      </c>
      <c r="I113" s="16">
        <v>11.2</v>
      </c>
      <c r="J113" s="16">
        <v>11.3</v>
      </c>
      <c r="K113" s="16">
        <v>11.5</v>
      </c>
    </row>
    <row r="114" spans="1:11">
      <c r="A114" s="6" t="s">
        <v>35</v>
      </c>
      <c r="B114" s="19" t="s">
        <v>65</v>
      </c>
      <c r="C114" s="3" t="s">
        <v>78</v>
      </c>
      <c r="D114" s="16">
        <v>1.7</v>
      </c>
      <c r="E114" s="16">
        <v>2.1</v>
      </c>
      <c r="F114" s="16">
        <v>2.2000000000000002</v>
      </c>
      <c r="G114" s="16">
        <v>2</v>
      </c>
      <c r="H114" s="16">
        <v>3</v>
      </c>
      <c r="I114" s="16">
        <v>2.1</v>
      </c>
      <c r="J114" s="16">
        <v>2.1</v>
      </c>
      <c r="K114" s="16">
        <v>2.2000000000000002</v>
      </c>
    </row>
    <row r="115" spans="1:11">
      <c r="A115" s="6" t="s">
        <v>29</v>
      </c>
      <c r="B115" s="18" t="s">
        <v>55</v>
      </c>
      <c r="C115" s="3" t="s">
        <v>78</v>
      </c>
      <c r="D115" s="16">
        <v>10.8</v>
      </c>
      <c r="E115" s="16">
        <v>10.6</v>
      </c>
      <c r="F115" s="16">
        <v>15.1</v>
      </c>
      <c r="G115" s="16">
        <v>16.5</v>
      </c>
      <c r="H115" s="16">
        <v>4.2</v>
      </c>
      <c r="I115" s="16">
        <v>4.3</v>
      </c>
      <c r="J115" s="16">
        <v>2.2999999999999998</v>
      </c>
      <c r="K115" s="16">
        <v>2.4</v>
      </c>
    </row>
    <row r="116" spans="1:11" ht="31.5">
      <c r="A116" s="6">
        <v>2</v>
      </c>
      <c r="B116" s="1" t="s">
        <v>101</v>
      </c>
      <c r="C116" s="3" t="s">
        <v>78</v>
      </c>
      <c r="D116" s="16">
        <v>22.7</v>
      </c>
      <c r="E116" s="16">
        <v>23.4</v>
      </c>
      <c r="F116" s="16">
        <v>28.5</v>
      </c>
      <c r="G116" s="16">
        <v>29.4</v>
      </c>
      <c r="H116" s="16">
        <v>18.3</v>
      </c>
      <c r="I116" s="16">
        <v>18.399999999999999</v>
      </c>
      <c r="J116" s="16">
        <v>16.5</v>
      </c>
      <c r="K116" s="16">
        <v>16.899999999999999</v>
      </c>
    </row>
    <row r="117" spans="1:11" ht="31.5">
      <c r="A117" s="6">
        <v>3</v>
      </c>
      <c r="B117" s="1" t="s">
        <v>102</v>
      </c>
      <c r="C117" s="3" t="s">
        <v>78</v>
      </c>
      <c r="D117" s="16">
        <f t="shared" ref="D117:J117" si="13">D111-D116</f>
        <v>0.30000000000000071</v>
      </c>
      <c r="E117" s="16">
        <f t="shared" si="13"/>
        <v>0</v>
      </c>
      <c r="F117" s="16">
        <f t="shared" si="13"/>
        <v>-0.5</v>
      </c>
      <c r="G117" s="16">
        <f t="shared" si="13"/>
        <v>0</v>
      </c>
      <c r="H117" s="16">
        <f t="shared" si="13"/>
        <v>-0.10000000000000142</v>
      </c>
      <c r="I117" s="16">
        <f t="shared" si="13"/>
        <v>-0.80000000000000071</v>
      </c>
      <c r="J117" s="16">
        <f t="shared" si="13"/>
        <v>-0.80000000000000071</v>
      </c>
      <c r="K117" s="16">
        <f>K111-K116</f>
        <v>-0.80000000000000071</v>
      </c>
    </row>
    <row r="118" spans="1:11">
      <c r="A118" s="4" t="s">
        <v>79</v>
      </c>
      <c r="B118" s="5" t="s">
        <v>24</v>
      </c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6">
        <v>1</v>
      </c>
      <c r="B119" s="1" t="s">
        <v>25</v>
      </c>
      <c r="C119" s="3" t="s">
        <v>90</v>
      </c>
      <c r="D119" s="16">
        <v>0.33400000000000002</v>
      </c>
      <c r="E119" s="16">
        <v>0.33400000000000002</v>
      </c>
      <c r="F119" s="16">
        <v>0.32500000000000001</v>
      </c>
      <c r="G119" s="16">
        <v>0.32500000000000001</v>
      </c>
      <c r="H119" s="16">
        <v>0.32500000000000001</v>
      </c>
      <c r="I119" s="16">
        <v>0.32500000000000001</v>
      </c>
      <c r="J119" s="16">
        <v>0.32500000000000001</v>
      </c>
      <c r="K119" s="16">
        <v>0.32500000000000001</v>
      </c>
    </row>
    <row r="120" spans="1:11" ht="47.25">
      <c r="A120" s="6" t="s">
        <v>38</v>
      </c>
      <c r="B120" s="1" t="s">
        <v>27</v>
      </c>
      <c r="C120" s="3" t="s">
        <v>77</v>
      </c>
      <c r="D120" s="15">
        <v>3</v>
      </c>
      <c r="E120" s="15">
        <v>2</v>
      </c>
      <c r="F120" s="15">
        <v>1</v>
      </c>
      <c r="G120" s="15">
        <v>1</v>
      </c>
      <c r="H120" s="15">
        <v>1</v>
      </c>
      <c r="I120" s="15">
        <v>1</v>
      </c>
      <c r="J120" s="15">
        <v>1</v>
      </c>
      <c r="K120" s="15">
        <v>1</v>
      </c>
    </row>
    <row r="121" spans="1:11" ht="31.5">
      <c r="A121" s="6" t="s">
        <v>39</v>
      </c>
      <c r="B121" s="1" t="s">
        <v>26</v>
      </c>
      <c r="C121" s="3" t="s">
        <v>7</v>
      </c>
      <c r="D121" s="16">
        <v>0.5</v>
      </c>
      <c r="E121" s="16">
        <v>0.34</v>
      </c>
      <c r="F121" s="16">
        <v>0.2</v>
      </c>
      <c r="G121" s="16">
        <v>0.2</v>
      </c>
      <c r="H121" s="16">
        <v>0.2</v>
      </c>
      <c r="I121" s="16">
        <v>0.2</v>
      </c>
      <c r="J121" s="16">
        <v>0.2</v>
      </c>
      <c r="K121" s="16">
        <v>0.18</v>
      </c>
    </row>
    <row r="122" spans="1:11" ht="31.5">
      <c r="A122" s="6" t="s">
        <v>40</v>
      </c>
      <c r="B122" s="1" t="s">
        <v>56</v>
      </c>
      <c r="C122" s="3" t="s">
        <v>90</v>
      </c>
      <c r="D122" s="16">
        <v>0.17399999999999999</v>
      </c>
      <c r="E122" s="16">
        <v>0.154</v>
      </c>
      <c r="F122" s="16">
        <v>0.13900000000000001</v>
      </c>
      <c r="G122" s="16">
        <v>0.14099999999999999</v>
      </c>
      <c r="H122" s="16">
        <v>0.14099999999999999</v>
      </c>
      <c r="I122" s="16">
        <v>0.14099999999999999</v>
      </c>
      <c r="J122" s="16">
        <v>0.14099999999999999</v>
      </c>
      <c r="K122" s="16">
        <v>0.14099999999999999</v>
      </c>
    </row>
    <row r="123" spans="1:11" ht="16.5" customHeight="1">
      <c r="A123" s="23" t="s">
        <v>41</v>
      </c>
      <c r="B123" s="27" t="s">
        <v>62</v>
      </c>
      <c r="C123" s="3" t="s">
        <v>89</v>
      </c>
      <c r="D123" s="16">
        <v>37249</v>
      </c>
      <c r="E123" s="16">
        <v>43182.9</v>
      </c>
      <c r="F123" s="16">
        <v>48094.2</v>
      </c>
      <c r="G123" s="16">
        <v>52422.7</v>
      </c>
      <c r="H123" s="16">
        <v>56092.3</v>
      </c>
      <c r="I123" s="16">
        <v>59794.400000000001</v>
      </c>
      <c r="J123" s="16">
        <v>63920.2</v>
      </c>
      <c r="K123" s="16">
        <v>68330.7</v>
      </c>
    </row>
    <row r="124" spans="1:11" ht="21" customHeight="1">
      <c r="A124" s="24"/>
      <c r="B124" s="28"/>
      <c r="C124" s="3" t="s">
        <v>11</v>
      </c>
      <c r="D124" s="16">
        <v>102.8</v>
      </c>
      <c r="E124" s="16">
        <f t="shared" ref="E124:K124" si="14">E123/D123*100</f>
        <v>115.93036054659184</v>
      </c>
      <c r="F124" s="16">
        <f t="shared" si="14"/>
        <v>111.37325191221524</v>
      </c>
      <c r="G124" s="16">
        <f t="shared" si="14"/>
        <v>109.00004574356159</v>
      </c>
      <c r="H124" s="16">
        <f t="shared" si="14"/>
        <v>107.00002098327634</v>
      </c>
      <c r="I124" s="16">
        <f t="shared" si="14"/>
        <v>106.6000146187623</v>
      </c>
      <c r="J124" s="16">
        <f t="shared" si="14"/>
        <v>106.89997725539516</v>
      </c>
      <c r="K124" s="16">
        <f t="shared" si="14"/>
        <v>106.90000969959419</v>
      </c>
    </row>
    <row r="125" spans="1:11" ht="31.5">
      <c r="A125" s="6" t="s">
        <v>45</v>
      </c>
      <c r="B125" s="1" t="s">
        <v>63</v>
      </c>
      <c r="C125" s="3" t="s">
        <v>78</v>
      </c>
      <c r="D125" s="16">
        <f t="shared" ref="D125:K125" si="15">D123*D122*12/1000</f>
        <v>77.775911999999977</v>
      </c>
      <c r="E125" s="16">
        <f t="shared" si="15"/>
        <v>79.801999200000012</v>
      </c>
      <c r="F125" s="16">
        <f t="shared" si="15"/>
        <v>80.221125599999993</v>
      </c>
      <c r="G125" s="16">
        <f t="shared" si="15"/>
        <v>88.699208399999989</v>
      </c>
      <c r="H125" s="16">
        <f t="shared" si="15"/>
        <v>94.908171600000003</v>
      </c>
      <c r="I125" s="16">
        <f t="shared" si="15"/>
        <v>101.17212479999999</v>
      </c>
      <c r="J125" s="16">
        <f t="shared" si="15"/>
        <v>108.15297839999998</v>
      </c>
      <c r="K125" s="16">
        <f t="shared" si="15"/>
        <v>115.61554439999999</v>
      </c>
    </row>
  </sheetData>
  <mergeCells count="81">
    <mergeCell ref="A70:A71"/>
    <mergeCell ref="B70:B71"/>
    <mergeCell ref="A64:A65"/>
    <mergeCell ref="B64:B65"/>
    <mergeCell ref="A66:A67"/>
    <mergeCell ref="B66:B67"/>
    <mergeCell ref="A68:A69"/>
    <mergeCell ref="B68:B69"/>
    <mergeCell ref="B5:B6"/>
    <mergeCell ref="C5:C6"/>
    <mergeCell ref="F5:K5"/>
    <mergeCell ref="B16:B17"/>
    <mergeCell ref="B58:B59"/>
    <mergeCell ref="H1:K1"/>
    <mergeCell ref="B74:B75"/>
    <mergeCell ref="A52:A53"/>
    <mergeCell ref="B52:B53"/>
    <mergeCell ref="A54:A55"/>
    <mergeCell ref="A60:A61"/>
    <mergeCell ref="A2:K2"/>
    <mergeCell ref="A3:K3"/>
    <mergeCell ref="A46:A47"/>
    <mergeCell ref="B46:B47"/>
    <mergeCell ref="A5:A6"/>
    <mergeCell ref="B54:B55"/>
    <mergeCell ref="A48:A49"/>
    <mergeCell ref="B48:B49"/>
    <mergeCell ref="A50:A51"/>
    <mergeCell ref="B50:B51"/>
    <mergeCell ref="B19:B20"/>
    <mergeCell ref="A42:A43"/>
    <mergeCell ref="A44:A45"/>
    <mergeCell ref="B60:B61"/>
    <mergeCell ref="A62:A63"/>
    <mergeCell ref="B21:B22"/>
    <mergeCell ref="B72:B73"/>
    <mergeCell ref="B42:B43"/>
    <mergeCell ref="B44:B45"/>
    <mergeCell ref="B62:B63"/>
    <mergeCell ref="B56:B57"/>
    <mergeCell ref="A38:A39"/>
    <mergeCell ref="A40:A41"/>
    <mergeCell ref="B123:B124"/>
    <mergeCell ref="A123:A124"/>
    <mergeCell ref="A103:A104"/>
    <mergeCell ref="B94:B95"/>
    <mergeCell ref="B24:B25"/>
    <mergeCell ref="B26:B27"/>
    <mergeCell ref="B28:B29"/>
    <mergeCell ref="B30:B31"/>
    <mergeCell ref="B32:B33"/>
    <mergeCell ref="B34:B35"/>
    <mergeCell ref="A82:A83"/>
    <mergeCell ref="B82:B83"/>
    <mergeCell ref="A77:A78"/>
    <mergeCell ref="A96:A97"/>
    <mergeCell ref="B96:B97"/>
    <mergeCell ref="B103:B104"/>
    <mergeCell ref="A94:A95"/>
    <mergeCell ref="A85:A86"/>
    <mergeCell ref="B85:B86"/>
    <mergeCell ref="A56:A57"/>
    <mergeCell ref="A58:A59"/>
    <mergeCell ref="A34:A35"/>
    <mergeCell ref="A36:A37"/>
    <mergeCell ref="B77:B78"/>
    <mergeCell ref="B80:B81"/>
    <mergeCell ref="A80:A81"/>
    <mergeCell ref="B36:B37"/>
    <mergeCell ref="B38:B39"/>
    <mergeCell ref="B40:B41"/>
    <mergeCell ref="A16:A17"/>
    <mergeCell ref="A24:A25"/>
    <mergeCell ref="A26:A27"/>
    <mergeCell ref="A28:A29"/>
    <mergeCell ref="A74:A75"/>
    <mergeCell ref="A72:A73"/>
    <mergeCell ref="A21:A22"/>
    <mergeCell ref="A19:A20"/>
    <mergeCell ref="A30:A31"/>
    <mergeCell ref="A32:A33"/>
  </mergeCells>
  <phoneticPr fontId="0" type="noConversion"/>
  <printOptions horizontalCentered="1"/>
  <pageMargins left="0.39370078740157483" right="0.39370078740157483" top="1.3385826771653544" bottom="0.59055118110236227" header="0.31496062992125984" footer="0.31496062992125984"/>
  <pageSetup paperSize="9" scale="71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C31"/>
  <sheetViews>
    <sheetView workbookViewId="0">
      <selection activeCell="C8" sqref="C8:C31"/>
    </sheetView>
  </sheetViews>
  <sheetFormatPr defaultRowHeight="15"/>
  <cols>
    <col min="3" max="3" width="58.5703125" customWidth="1"/>
  </cols>
  <sheetData>
    <row r="8" spans="3:3" ht="15.75">
      <c r="C8" s="1" t="s">
        <v>103</v>
      </c>
    </row>
    <row r="9" spans="3:3" ht="15.75">
      <c r="C9" s="1" t="s">
        <v>104</v>
      </c>
    </row>
    <row r="10" spans="3:3" ht="15.75">
      <c r="C10" s="1" t="s">
        <v>105</v>
      </c>
    </row>
    <row r="11" spans="3:3" ht="15.75">
      <c r="C11" s="1" t="s">
        <v>106</v>
      </c>
    </row>
    <row r="12" spans="3:3" ht="15.75">
      <c r="C12" s="1" t="s">
        <v>107</v>
      </c>
    </row>
    <row r="13" spans="3:3" ht="15.75">
      <c r="C13" s="1" t="s">
        <v>108</v>
      </c>
    </row>
    <row r="14" spans="3:3" ht="47.25">
      <c r="C14" s="1" t="s">
        <v>109</v>
      </c>
    </row>
    <row r="15" spans="3:3" ht="31.5">
      <c r="C15" s="1" t="s">
        <v>110</v>
      </c>
    </row>
    <row r="16" spans="3:3" ht="31.5">
      <c r="C16" s="1" t="s">
        <v>111</v>
      </c>
    </row>
    <row r="17" spans="3:3" ht="15.75">
      <c r="C17" s="1" t="s">
        <v>112</v>
      </c>
    </row>
    <row r="18" spans="3:3" ht="31.5">
      <c r="C18" s="1" t="s">
        <v>113</v>
      </c>
    </row>
    <row r="19" spans="3:3" ht="31.5">
      <c r="C19" s="1" t="s">
        <v>114</v>
      </c>
    </row>
    <row r="20" spans="3:3" ht="31.5">
      <c r="C20" s="1" t="s">
        <v>115</v>
      </c>
    </row>
    <row r="21" spans="3:3" ht="31.5">
      <c r="C21" s="1" t="s">
        <v>116</v>
      </c>
    </row>
    <row r="22" spans="3:3" ht="15.75">
      <c r="C22" s="1" t="s">
        <v>117</v>
      </c>
    </row>
    <row r="23" spans="3:3" ht="31.5">
      <c r="C23" s="1" t="s">
        <v>118</v>
      </c>
    </row>
    <row r="24" spans="3:3" ht="31.5">
      <c r="C24" s="1" t="s">
        <v>119</v>
      </c>
    </row>
    <row r="25" spans="3:3" ht="31.5">
      <c r="C25" s="1" t="s">
        <v>120</v>
      </c>
    </row>
    <row r="26" spans="3:3" ht="31.5">
      <c r="C26" s="1" t="s">
        <v>121</v>
      </c>
    </row>
    <row r="27" spans="3:3" ht="31.5">
      <c r="C27" s="1" t="s">
        <v>122</v>
      </c>
    </row>
    <row r="28" spans="3:3" ht="31.5">
      <c r="C28" s="1" t="s">
        <v>123</v>
      </c>
    </row>
    <row r="29" spans="3:3" ht="15.75">
      <c r="C29" s="1" t="s">
        <v>124</v>
      </c>
    </row>
    <row r="30" spans="3:3" ht="15.75">
      <c r="C30" s="1" t="s">
        <v>125</v>
      </c>
    </row>
    <row r="31" spans="3:3" ht="31.5">
      <c r="C31" s="1" t="s">
        <v>126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2П</vt:lpstr>
      <vt:lpstr>Лист1</vt:lpstr>
      <vt:lpstr>'форма 2П'!_ftnref2</vt:lpstr>
      <vt:lpstr>'форма 2П'!_ftnref3</vt:lpstr>
      <vt:lpstr>'форма 2П'!Заголовки_для_печати</vt:lpstr>
      <vt:lpstr>'форма 2П'!Область_печати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cp:lastPrinted>2023-11-07T09:54:44Z</cp:lastPrinted>
  <dcterms:created xsi:type="dcterms:W3CDTF">2006-09-28T05:33:49Z</dcterms:created>
  <dcterms:modified xsi:type="dcterms:W3CDTF">2023-11-07T09:59:04Z</dcterms:modified>
  <cp:contentStatus>проект</cp:contentStatus>
</cp:coreProperties>
</file>