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-120" yWindow="-120" windowWidth="21840" windowHeight="1374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2П_действующие'!$5:$6</definedName>
    <definedName name="_xlnm.Print_Area" localSheetId="0">'форма 2П_действующие'!$A$1:$H$85</definedName>
  </definedNames>
  <calcPr calcId="114210" fullCalcOnLoad="1"/>
</workbook>
</file>

<file path=xl/calcChain.xml><?xml version="1.0" encoding="utf-8"?>
<calcChain xmlns="http://schemas.openxmlformats.org/spreadsheetml/2006/main">
  <c r="H66" i="20"/>
  <c r="E66"/>
  <c r="F66"/>
  <c r="G66"/>
  <c r="D66"/>
  <c r="H60"/>
  <c r="G60"/>
  <c r="F60"/>
  <c r="E60"/>
  <c r="D60"/>
  <c r="D59"/>
  <c r="E59"/>
  <c r="F59"/>
  <c r="H59"/>
  <c r="G59"/>
  <c r="H76"/>
  <c r="G76"/>
  <c r="F76"/>
  <c r="E76"/>
  <c r="D76"/>
  <c r="H25"/>
  <c r="G25"/>
  <c r="F25"/>
  <c r="E25"/>
  <c r="F24"/>
  <c r="G24"/>
  <c r="H24"/>
  <c r="E27"/>
  <c r="D27"/>
  <c r="E17"/>
  <c r="F17"/>
  <c r="G17"/>
  <c r="H17"/>
  <c r="D17"/>
  <c r="E14"/>
  <c r="F14"/>
  <c r="G14"/>
  <c r="H14"/>
  <c r="D14"/>
  <c r="E8"/>
  <c r="F8"/>
  <c r="G8"/>
  <c r="H8"/>
  <c r="H11"/>
  <c r="E32"/>
  <c r="F32"/>
  <c r="G32"/>
  <c r="H32"/>
  <c r="H57"/>
  <c r="G57"/>
  <c r="F57"/>
  <c r="E57"/>
  <c r="H30"/>
  <c r="G30"/>
  <c r="F30"/>
  <c r="E30"/>
  <c r="H75"/>
  <c r="G75"/>
  <c r="F75"/>
  <c r="E75"/>
  <c r="H41"/>
  <c r="G41"/>
  <c r="F41"/>
  <c r="E41"/>
  <c r="E10"/>
  <c r="E28"/>
  <c r="F27"/>
  <c r="F10"/>
  <c r="E11"/>
  <c r="E19"/>
  <c r="F28"/>
  <c r="E18"/>
  <c r="E20"/>
  <c r="E21"/>
  <c r="G10"/>
  <c r="F11"/>
  <c r="H10"/>
  <c r="H19"/>
  <c r="G11"/>
  <c r="G18"/>
  <c r="F21"/>
  <c r="F18"/>
  <c r="F19"/>
  <c r="H27"/>
  <c r="G27"/>
  <c r="G28"/>
  <c r="H18"/>
  <c r="H20"/>
  <c r="G19"/>
  <c r="G20"/>
  <c r="G21"/>
  <c r="H21"/>
  <c r="F20"/>
  <c r="H28"/>
</calcChain>
</file>

<file path=xl/sharedStrings.xml><?xml version="1.0" encoding="utf-8"?>
<sst xmlns="http://schemas.openxmlformats.org/spreadsheetml/2006/main" count="202" uniqueCount="127">
  <si>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</si>
  <si>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</si>
  <si>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</si>
  <si>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</si>
  <si>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</si>
  <si>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</si>
  <si>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</si>
  <si>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</si>
  <si>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</si>
  <si>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</si>
  <si>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</si>
  <si>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</si>
  <si>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</si>
  <si>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</si>
  <si>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</si>
  <si>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</si>
  <si>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</si>
  <si>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</si>
  <si>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</si>
  <si>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</si>
  <si>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</si>
  <si>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</si>
  <si>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</si>
  <si>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</si>
  <si>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</si>
  <si>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</si>
  <si>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</si>
  <si>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</si>
  <si>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</si>
  <si>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</si>
  <si>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</si>
  <si>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</si>
  <si>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</si>
  <si>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</si>
  <si>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</si>
  <si>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</si>
  <si>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</si>
  <si>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</si>
  <si>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</si>
  <si>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</si>
  <si>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</si>
  <si>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</si>
  <si>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</si>
  <si>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</si>
  <si>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</si>
  <si>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</si>
  <si>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</si>
  <si>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</si>
  <si>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</si>
  <si>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</si>
  <si>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</si>
  <si>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</si>
  <si>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</si>
  <si>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</si>
  <si>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</si>
  <si>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</si>
  <si>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</si>
  <si>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</si>
  <si>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</si>
  <si>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</si>
  <si>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</si>
  <si>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</si>
  <si>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</si>
  <si>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</si>
  <si>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</si>
  <si>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</si>
  <si>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</si>
  <si>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</si>
  <si>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</si>
  <si>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</si>
  <si>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</si>
  <si>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</si>
  <si>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</si>
  <si>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</si>
  <si>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</si>
  <si>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</si>
  <si>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</si>
  <si>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</si>
  <si>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</si>
  <si>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</si>
  <si>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</si>
  <si>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</si>
  <si>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</si>
  <si>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</si>
  <si>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</si>
  <si>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</si>
  <si>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</si>
  <si>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</si>
  <si>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</si>
  <si>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</si>
  <si>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</si>
  <si>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</si>
  <si>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</si>
  <si>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</si>
  <si>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</si>
  <si>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</si>
  <si>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</si>
  <si>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</si>
  <si>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</si>
  <si>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</si>
  <si>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</si>
  <si>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</si>
  <si>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</si>
  <si>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</si>
  <si>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</si>
  <si>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</si>
  <si>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</si>
  <si>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</si>
  <si>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</si>
  <si>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</si>
  <si>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</si>
  <si>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</si>
  <si>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</si>
  <si>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</si>
  <si>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</si>
  <si>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</si>
  <si>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</si>
  <si>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</si>
  <si>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</si>
  <si>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</si>
  <si>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</si>
  <si>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</si>
  <si>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</si>
  <si>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</si>
  <si>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Ленинградской области на 2024-2026 годы</t>
  </si>
  <si>
    <t>Кусинское сельское поселение Киришского муниципального района Ленинградской области</t>
  </si>
  <si>
    <t>Приложение к постановлению от 07.11.2023 № 201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</si>
</sst>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/>
    <xf numFmtId="0" fontId="10" fillId="0" borderId="0"/>
    <xf numFmtId="164" fontId="2" fillId="0" borderId="0"/>
  </cellStyleXfs>
  <cellXfs count="80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49" fontId="8" fillId="0" borderId="1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1"/>
    <cellStyle name="Обычный 2" xfId="2"/>
    <cellStyle name="Обычный 25 2" xfId="3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showWhiteSpace="0" view="pageBreakPreview" zoomScale="80" zoomScaleNormal="100" zoomScaleSheetLayoutView="80" zoomScalePageLayoutView="120" workbookViewId="0">
      <pane ySplit="6" topLeftCell="A37" activePane="bottomLeft" state="frozen"/>
      <selection pane="bottomLeft" activeCell="D1" sqref="D1"/>
    </sheetView>
  </sheetViews>
  <sheetFormatPr defaultRowHeight="15.75"/>
  <cols>
    <col min="1" max="1" width="9" style="13" customWidth="1"/>
    <col min="2" max="2" width="51.5703125" style="33" customWidth="1"/>
    <col min="3" max="3" width="19.85546875" style="16" customWidth="1"/>
    <col min="4" max="4" width="12.5703125" style="16" customWidth="1"/>
    <col min="5" max="5" width="15" style="16" customWidth="1"/>
    <col min="6" max="6" width="12.85546875" style="16" customWidth="1"/>
    <col min="7" max="7" width="12.42578125" style="16" customWidth="1"/>
    <col min="8" max="8" width="14.42578125" style="16" customWidth="1"/>
    <col min="9" max="16384" width="9.140625" style="1"/>
  </cols>
  <sheetData>
    <row r="1" spans="1:8" ht="65.25" customHeight="1">
      <c r="D1" s="16" t="s">
        <v>126</v>
      </c>
    </row>
    <row r="2" spans="1:8" ht="54.75" customHeight="1">
      <c r="A2" s="69" t="s">
        <v>125</v>
      </c>
      <c r="B2" s="69"/>
      <c r="C2" s="69"/>
      <c r="D2" s="69"/>
      <c r="E2" s="69"/>
      <c r="F2" s="69"/>
      <c r="G2" s="69"/>
      <c r="H2" s="69"/>
    </row>
    <row r="3" spans="1:8" ht="42.75" customHeight="1">
      <c r="A3" s="70" t="s">
        <v>124</v>
      </c>
      <c r="B3" s="71"/>
      <c r="C3" s="71"/>
      <c r="D3" s="71"/>
      <c r="E3" s="71"/>
      <c r="F3" s="71"/>
      <c r="G3" s="71"/>
      <c r="H3" s="71"/>
    </row>
    <row r="4" spans="1:8" s="3" customFormat="1">
      <c r="A4" s="2"/>
      <c r="B4" s="29"/>
      <c r="C4" s="15"/>
      <c r="D4" s="15"/>
      <c r="E4" s="15"/>
      <c r="F4" s="15"/>
      <c r="G4" s="15"/>
      <c r="H4" s="15"/>
    </row>
    <row r="5" spans="1:8" ht="16.5" customHeight="1">
      <c r="A5" s="72" t="s">
        <v>0</v>
      </c>
      <c r="B5" s="73" t="s">
        <v>1</v>
      </c>
      <c r="C5" s="72" t="s">
        <v>2</v>
      </c>
      <c r="D5" s="20" t="s">
        <v>3</v>
      </c>
      <c r="E5" s="20" t="s">
        <v>59</v>
      </c>
      <c r="F5" s="72" t="s">
        <v>4</v>
      </c>
      <c r="G5" s="74"/>
      <c r="H5" s="74"/>
    </row>
    <row r="6" spans="1:8">
      <c r="A6" s="72"/>
      <c r="B6" s="73"/>
      <c r="C6" s="72"/>
      <c r="D6" s="4">
        <v>2022</v>
      </c>
      <c r="E6" s="20">
        <v>2023</v>
      </c>
      <c r="F6" s="4">
        <v>2024</v>
      </c>
      <c r="G6" s="4">
        <v>2025</v>
      </c>
      <c r="H6" s="4">
        <v>2026</v>
      </c>
    </row>
    <row r="7" spans="1:8">
      <c r="A7" s="5" t="s">
        <v>5</v>
      </c>
      <c r="B7" s="30" t="s">
        <v>6</v>
      </c>
      <c r="C7" s="6"/>
      <c r="D7" s="6"/>
      <c r="E7" s="6"/>
      <c r="F7" s="6"/>
      <c r="G7" s="6"/>
      <c r="H7" s="6"/>
    </row>
    <row r="8" spans="1:8">
      <c r="A8" s="22">
        <v>1</v>
      </c>
      <c r="B8" s="31" t="s">
        <v>81</v>
      </c>
      <c r="C8" s="11" t="s">
        <v>8</v>
      </c>
      <c r="D8" s="45">
        <v>921</v>
      </c>
      <c r="E8" s="45">
        <f>D8+D14+D17</f>
        <v>904</v>
      </c>
      <c r="F8" s="45">
        <f>E8+E14+E17</f>
        <v>901</v>
      </c>
      <c r="G8" s="45">
        <f>F8+F14+F17</f>
        <v>900</v>
      </c>
      <c r="H8" s="45">
        <f>G8+G14+G17</f>
        <v>901</v>
      </c>
    </row>
    <row r="9" spans="1:8">
      <c r="A9" s="22" t="s">
        <v>37</v>
      </c>
      <c r="B9" s="31" t="s">
        <v>79</v>
      </c>
      <c r="C9" s="11" t="s">
        <v>8</v>
      </c>
      <c r="D9" s="45"/>
      <c r="E9" s="45"/>
      <c r="F9" s="45"/>
      <c r="G9" s="45"/>
      <c r="H9" s="45"/>
    </row>
    <row r="10" spans="1:8">
      <c r="A10" s="22" t="s">
        <v>38</v>
      </c>
      <c r="B10" s="31" t="s">
        <v>80</v>
      </c>
      <c r="C10" s="11" t="s">
        <v>8</v>
      </c>
      <c r="D10" s="45">
        <v>921</v>
      </c>
      <c r="E10" s="45">
        <f>E8-E9</f>
        <v>904</v>
      </c>
      <c r="F10" s="45">
        <f>F8-F9</f>
        <v>901</v>
      </c>
      <c r="G10" s="45">
        <f>G8-G9</f>
        <v>900</v>
      </c>
      <c r="H10" s="45">
        <f>H8-H9</f>
        <v>901</v>
      </c>
    </row>
    <row r="11" spans="1:8">
      <c r="A11" s="24" t="s">
        <v>45</v>
      </c>
      <c r="B11" s="31" t="s">
        <v>60</v>
      </c>
      <c r="C11" s="11" t="s">
        <v>8</v>
      </c>
      <c r="D11" s="45">
        <v>913</v>
      </c>
      <c r="E11" s="45">
        <f>(E8+F8)/2</f>
        <v>902.5</v>
      </c>
      <c r="F11" s="45">
        <f>(F8+G8)/2</f>
        <v>900.5</v>
      </c>
      <c r="G11" s="45">
        <f>(G8+H8)/2</f>
        <v>900.5</v>
      </c>
      <c r="H11" s="45">
        <f>(H8+(H8+H14+H17))/2</f>
        <v>901.5</v>
      </c>
    </row>
    <row r="12" spans="1:8">
      <c r="A12" s="21" t="s">
        <v>46</v>
      </c>
      <c r="B12" s="31" t="s">
        <v>43</v>
      </c>
      <c r="C12" s="11" t="s">
        <v>8</v>
      </c>
      <c r="D12" s="45">
        <v>3</v>
      </c>
      <c r="E12" s="45">
        <v>6</v>
      </c>
      <c r="F12" s="45">
        <v>6</v>
      </c>
      <c r="G12" s="45">
        <v>6</v>
      </c>
      <c r="H12" s="45">
        <v>6</v>
      </c>
    </row>
    <row r="13" spans="1:8">
      <c r="A13" s="21" t="s">
        <v>47</v>
      </c>
      <c r="B13" s="31" t="s">
        <v>44</v>
      </c>
      <c r="C13" s="11" t="s">
        <v>8</v>
      </c>
      <c r="D13" s="45">
        <v>22</v>
      </c>
      <c r="E13" s="45">
        <v>13</v>
      </c>
      <c r="F13" s="45">
        <v>13</v>
      </c>
      <c r="G13" s="45">
        <v>13</v>
      </c>
      <c r="H13" s="45">
        <v>13</v>
      </c>
    </row>
    <row r="14" spans="1:8">
      <c r="A14" s="21" t="s">
        <v>48</v>
      </c>
      <c r="B14" s="31" t="s">
        <v>97</v>
      </c>
      <c r="C14" s="11" t="s">
        <v>8</v>
      </c>
      <c r="D14" s="45">
        <f>D12-D13</f>
        <v>-19</v>
      </c>
      <c r="E14" s="45">
        <f>E12-E13</f>
        <v>-7</v>
      </c>
      <c r="F14" s="45">
        <f>F12-F13</f>
        <v>-7</v>
      </c>
      <c r="G14" s="45">
        <f>G12-G13</f>
        <v>-7</v>
      </c>
      <c r="H14" s="45">
        <f>H12-H13</f>
        <v>-7</v>
      </c>
    </row>
    <row r="15" spans="1:8">
      <c r="A15" s="21" t="s">
        <v>51</v>
      </c>
      <c r="B15" s="31" t="s">
        <v>98</v>
      </c>
      <c r="C15" s="11" t="s">
        <v>8</v>
      </c>
      <c r="D15" s="45">
        <v>22</v>
      </c>
      <c r="E15" s="45">
        <v>23</v>
      </c>
      <c r="F15" s="45">
        <v>24</v>
      </c>
      <c r="G15" s="45">
        <v>29</v>
      </c>
      <c r="H15" s="45">
        <v>27</v>
      </c>
    </row>
    <row r="16" spans="1:8">
      <c r="A16" s="21" t="s">
        <v>52</v>
      </c>
      <c r="B16" s="31" t="s">
        <v>99</v>
      </c>
      <c r="C16" s="11" t="s">
        <v>8</v>
      </c>
      <c r="D16" s="45">
        <v>20</v>
      </c>
      <c r="E16" s="45">
        <v>19</v>
      </c>
      <c r="F16" s="45">
        <v>18</v>
      </c>
      <c r="G16" s="45">
        <v>21</v>
      </c>
      <c r="H16" s="45">
        <v>19</v>
      </c>
    </row>
    <row r="17" spans="1:11">
      <c r="A17" s="21" t="s">
        <v>53</v>
      </c>
      <c r="B17" s="31" t="s">
        <v>56</v>
      </c>
      <c r="C17" s="11" t="s">
        <v>8</v>
      </c>
      <c r="D17" s="45">
        <f>D15-D16</f>
        <v>2</v>
      </c>
      <c r="E17" s="45">
        <f>E15-E16</f>
        <v>4</v>
      </c>
      <c r="F17" s="45">
        <f>F15-F16</f>
        <v>6</v>
      </c>
      <c r="G17" s="45">
        <f>G15-G16</f>
        <v>8</v>
      </c>
      <c r="H17" s="45">
        <f>H15-H16</f>
        <v>8</v>
      </c>
    </row>
    <row r="18" spans="1:11" ht="31.5">
      <c r="A18" s="21" t="s">
        <v>67</v>
      </c>
      <c r="B18" s="31" t="s">
        <v>9</v>
      </c>
      <c r="C18" s="11" t="s">
        <v>86</v>
      </c>
      <c r="D18" s="17">
        <v>3.3</v>
      </c>
      <c r="E18" s="17">
        <f>E12/E11*1000</f>
        <v>6.6481994459833791</v>
      </c>
      <c r="F18" s="17">
        <f>F12/F11*1000</f>
        <v>6.6629650194336483</v>
      </c>
      <c r="G18" s="17">
        <f>G12/G11*1000</f>
        <v>6.6629650194336483</v>
      </c>
      <c r="H18" s="17">
        <f>H12/H11*1000</f>
        <v>6.6555740432612316</v>
      </c>
    </row>
    <row r="19" spans="1:11" ht="31.5">
      <c r="A19" s="21" t="s">
        <v>68</v>
      </c>
      <c r="B19" s="31" t="s">
        <v>10</v>
      </c>
      <c r="C19" s="11" t="s">
        <v>86</v>
      </c>
      <c r="D19" s="17">
        <v>24.1</v>
      </c>
      <c r="E19" s="17">
        <f>E13/E11*1000</f>
        <v>14.404432132963988</v>
      </c>
      <c r="F19" s="17">
        <f>F13/F11*1000</f>
        <v>14.436424208772904</v>
      </c>
      <c r="G19" s="17">
        <f>G13/G11*1000</f>
        <v>14.436424208772904</v>
      </c>
      <c r="H19" s="17">
        <f>H13/H11*1000</f>
        <v>14.420410427066001</v>
      </c>
    </row>
    <row r="20" spans="1:11" ht="31.5">
      <c r="A20" s="21" t="s">
        <v>69</v>
      </c>
      <c r="B20" s="31" t="s">
        <v>11</v>
      </c>
      <c r="C20" s="11" t="s">
        <v>86</v>
      </c>
      <c r="D20" s="17">
        <v>-20.8</v>
      </c>
      <c r="E20" s="17">
        <f>E18-E19</f>
        <v>-7.7562326869806091</v>
      </c>
      <c r="F20" s="17">
        <f>F18-F19</f>
        <v>-7.7734591893392553</v>
      </c>
      <c r="G20" s="17">
        <f>G18-G19</f>
        <v>-7.7734591893392553</v>
      </c>
      <c r="H20" s="17">
        <f>H18-H19</f>
        <v>-7.7648363838047691</v>
      </c>
    </row>
    <row r="21" spans="1:11" ht="31.5">
      <c r="A21" s="21" t="s">
        <v>70</v>
      </c>
      <c r="B21" s="31" t="s">
        <v>12</v>
      </c>
      <c r="C21" s="11" t="s">
        <v>86</v>
      </c>
      <c r="D21" s="17">
        <v>2.2000000000000002</v>
      </c>
      <c r="E21" s="17">
        <f>E17/E11*1000</f>
        <v>4.43213296398892</v>
      </c>
      <c r="F21" s="17">
        <f>F17/F11*1000</f>
        <v>6.6629650194336483</v>
      </c>
      <c r="G21" s="17">
        <f>G17/G11*1000</f>
        <v>8.883953359244865</v>
      </c>
      <c r="H21" s="17">
        <f>H17/H11*1000</f>
        <v>8.8740987243483094</v>
      </c>
    </row>
    <row r="22" spans="1:11">
      <c r="A22" s="9" t="s">
        <v>13</v>
      </c>
      <c r="B22" s="14" t="s">
        <v>15</v>
      </c>
      <c r="C22" s="18"/>
      <c r="D22" s="18"/>
      <c r="E22" s="18"/>
      <c r="F22" s="18"/>
      <c r="G22" s="18"/>
      <c r="H22" s="18"/>
    </row>
    <row r="23" spans="1:11" ht="63">
      <c r="A23" s="34" t="s">
        <v>66</v>
      </c>
      <c r="B23" s="35" t="s">
        <v>100</v>
      </c>
      <c r="C23" s="19" t="s">
        <v>83</v>
      </c>
      <c r="D23" s="46">
        <v>76</v>
      </c>
      <c r="E23" s="46">
        <v>78</v>
      </c>
      <c r="F23" s="46">
        <v>78</v>
      </c>
      <c r="G23" s="46">
        <v>78</v>
      </c>
      <c r="H23" s="46">
        <v>78</v>
      </c>
    </row>
    <row r="24" spans="1:11" ht="38.25" customHeight="1">
      <c r="A24" s="68" t="s">
        <v>45</v>
      </c>
      <c r="B24" s="66" t="s">
        <v>65</v>
      </c>
      <c r="C24" s="11" t="s">
        <v>120</v>
      </c>
      <c r="D24" s="17">
        <v>153564.20000000001</v>
      </c>
      <c r="E24" s="17">
        <v>144350.20000000001</v>
      </c>
      <c r="F24" s="17">
        <f>E24*1.026</f>
        <v>148103.3052</v>
      </c>
      <c r="G24" s="17">
        <f>F24*1.023</f>
        <v>151509.6812196</v>
      </c>
      <c r="H24" s="17">
        <f>G24*1.024</f>
        <v>155145.9135688704</v>
      </c>
    </row>
    <row r="25" spans="1:11" ht="46.5" customHeight="1">
      <c r="A25" s="68"/>
      <c r="B25" s="67"/>
      <c r="C25" s="19" t="s">
        <v>96</v>
      </c>
      <c r="D25" s="17">
        <v>114</v>
      </c>
      <c r="E25" s="17">
        <f>E24/D24*100</f>
        <v>93.999903623370557</v>
      </c>
      <c r="F25" s="17">
        <f>F24/E24*100</f>
        <v>102.60000000000001</v>
      </c>
      <c r="G25" s="17">
        <f>G24/F24*100</f>
        <v>102.3</v>
      </c>
      <c r="H25" s="17">
        <f>H24/G24*100</f>
        <v>102.4</v>
      </c>
    </row>
    <row r="26" spans="1:11" ht="15" customHeight="1">
      <c r="A26" s="7" t="s">
        <v>14</v>
      </c>
      <c r="B26" s="77" t="s">
        <v>18</v>
      </c>
      <c r="C26" s="77"/>
      <c r="D26" s="77"/>
      <c r="E26" s="77"/>
      <c r="F26" s="77"/>
      <c r="G26" s="77"/>
      <c r="H26" s="77"/>
      <c r="I26" s="8"/>
      <c r="J26" s="8"/>
      <c r="K26" s="8"/>
    </row>
    <row r="27" spans="1:11" s="8" customFormat="1">
      <c r="A27" s="57">
        <v>1</v>
      </c>
      <c r="B27" s="60" t="s">
        <v>73</v>
      </c>
      <c r="C27" s="11" t="s">
        <v>120</v>
      </c>
      <c r="D27" s="17">
        <f>D29+D31</f>
        <v>288.2</v>
      </c>
      <c r="E27" s="17">
        <f>E29+E31</f>
        <v>259.39999999999998</v>
      </c>
      <c r="F27" s="17">
        <f>F29+F31</f>
        <v>259.5</v>
      </c>
      <c r="G27" s="17">
        <f>G29+G31</f>
        <v>259.5</v>
      </c>
      <c r="H27" s="17">
        <f>H29+H31</f>
        <v>259.60000000000002</v>
      </c>
      <c r="I27" s="1"/>
      <c r="J27" s="1"/>
      <c r="K27" s="1"/>
    </row>
    <row r="28" spans="1:11" s="8" customFormat="1" ht="63">
      <c r="A28" s="57"/>
      <c r="B28" s="61"/>
      <c r="C28" s="19" t="s">
        <v>96</v>
      </c>
      <c r="D28" s="17">
        <v>133.19999999999999</v>
      </c>
      <c r="E28" s="26">
        <f>E27/D27*100</f>
        <v>90.00693962526023</v>
      </c>
      <c r="F28" s="26">
        <f>F27/E27*100</f>
        <v>100.03855050115654</v>
      </c>
      <c r="G28" s="26">
        <f>G27/F27*100</f>
        <v>100</v>
      </c>
      <c r="H28" s="26">
        <f>H27/G27*100</f>
        <v>100.03853564547207</v>
      </c>
      <c r="I28" s="1"/>
      <c r="J28" s="1"/>
      <c r="K28" s="1"/>
    </row>
    <row r="29" spans="1:11" s="8" customFormat="1">
      <c r="A29" s="57" t="s">
        <v>37</v>
      </c>
      <c r="B29" s="60" t="s">
        <v>61</v>
      </c>
      <c r="C29" s="11" t="s">
        <v>120</v>
      </c>
      <c r="D29" s="17">
        <v>3.3</v>
      </c>
      <c r="E29" s="17">
        <v>3.4</v>
      </c>
      <c r="F29" s="17">
        <v>3.4</v>
      </c>
      <c r="G29" s="17">
        <v>3.4</v>
      </c>
      <c r="H29" s="17">
        <v>3.5</v>
      </c>
      <c r="I29" s="1"/>
      <c r="J29" s="1"/>
      <c r="K29" s="1"/>
    </row>
    <row r="30" spans="1:11" s="8" customFormat="1" ht="63">
      <c r="A30" s="57"/>
      <c r="B30" s="61"/>
      <c r="C30" s="19" t="s">
        <v>96</v>
      </c>
      <c r="D30" s="17">
        <v>61.1</v>
      </c>
      <c r="E30" s="26">
        <f>E29/D29*100</f>
        <v>103.03030303030303</v>
      </c>
      <c r="F30" s="26">
        <f>F29/E29*100</f>
        <v>100</v>
      </c>
      <c r="G30" s="26">
        <f>G29/F29*100</f>
        <v>100</v>
      </c>
      <c r="H30" s="26">
        <f>H29/G29*100</f>
        <v>102.94117647058825</v>
      </c>
      <c r="I30" s="1"/>
      <c r="J30" s="1"/>
      <c r="K30" s="1"/>
    </row>
    <row r="31" spans="1:11">
      <c r="A31" s="57" t="s">
        <v>38</v>
      </c>
      <c r="B31" s="60" t="s">
        <v>62</v>
      </c>
      <c r="C31" s="11" t="s">
        <v>120</v>
      </c>
      <c r="D31" s="17">
        <v>284.89999999999998</v>
      </c>
      <c r="E31" s="17">
        <v>256</v>
      </c>
      <c r="F31" s="17">
        <v>256.10000000000002</v>
      </c>
      <c r="G31" s="17">
        <v>256.10000000000002</v>
      </c>
      <c r="H31" s="17">
        <v>256.10000000000002</v>
      </c>
    </row>
    <row r="32" spans="1:11" ht="63" customHeight="1">
      <c r="A32" s="57"/>
      <c r="B32" s="65"/>
      <c r="C32" s="78" t="s">
        <v>96</v>
      </c>
      <c r="D32" s="75">
        <v>135</v>
      </c>
      <c r="E32" s="75">
        <f>E31/D31*100</f>
        <v>89.856089856089866</v>
      </c>
      <c r="F32" s="75">
        <f>F31/E31*100</f>
        <v>100.03906250000001</v>
      </c>
      <c r="G32" s="75">
        <f>G31/F31*100</f>
        <v>100</v>
      </c>
      <c r="H32" s="75">
        <f>H31/G31*100</f>
        <v>100</v>
      </c>
    </row>
    <row r="33" spans="1:8">
      <c r="A33" s="57"/>
      <c r="B33" s="61"/>
      <c r="C33" s="79"/>
      <c r="D33" s="76"/>
      <c r="E33" s="76"/>
      <c r="F33" s="76"/>
      <c r="G33" s="76"/>
      <c r="H33" s="76"/>
    </row>
    <row r="34" spans="1:8">
      <c r="A34" s="7" t="s">
        <v>17</v>
      </c>
      <c r="B34" s="30" t="s">
        <v>24</v>
      </c>
      <c r="C34" s="12"/>
      <c r="D34" s="12"/>
      <c r="E34" s="12"/>
      <c r="F34" s="12"/>
      <c r="G34" s="12"/>
      <c r="H34" s="12"/>
    </row>
    <row r="35" spans="1:8" ht="31.5">
      <c r="A35" s="21" t="s">
        <v>66</v>
      </c>
      <c r="B35" s="31" t="s">
        <v>49</v>
      </c>
      <c r="C35" s="11" t="s">
        <v>26</v>
      </c>
      <c r="D35" s="17">
        <v>2665</v>
      </c>
      <c r="E35" s="17">
        <v>1500</v>
      </c>
      <c r="F35" s="17">
        <v>2000</v>
      </c>
      <c r="G35" s="17">
        <v>2700</v>
      </c>
      <c r="H35" s="17">
        <v>2500</v>
      </c>
    </row>
    <row r="36" spans="1:8" ht="31.5">
      <c r="A36" s="21" t="s">
        <v>45</v>
      </c>
      <c r="B36" s="31" t="s">
        <v>101</v>
      </c>
      <c r="C36" s="11" t="s">
        <v>83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31.5">
      <c r="A37" s="21">
        <v>3</v>
      </c>
      <c r="B37" s="31" t="s">
        <v>71</v>
      </c>
      <c r="C37" s="11" t="s">
        <v>27</v>
      </c>
      <c r="D37" s="17">
        <v>32.299999999999997</v>
      </c>
      <c r="E37" s="17">
        <v>34.6</v>
      </c>
      <c r="F37" s="17">
        <v>36.9</v>
      </c>
      <c r="G37" s="17">
        <v>39.9</v>
      </c>
      <c r="H37" s="17">
        <v>42.7</v>
      </c>
    </row>
    <row r="38" spans="1:8">
      <c r="A38" s="7" t="s">
        <v>19</v>
      </c>
      <c r="B38" s="30" t="s">
        <v>29</v>
      </c>
      <c r="C38" s="12"/>
      <c r="D38" s="12"/>
      <c r="E38" s="12"/>
      <c r="F38" s="12"/>
      <c r="G38" s="12"/>
      <c r="H38" s="12"/>
    </row>
    <row r="39" spans="1:8" ht="31.5">
      <c r="A39" s="21" t="s">
        <v>66</v>
      </c>
      <c r="B39" s="31" t="s">
        <v>58</v>
      </c>
      <c r="C39" s="11" t="s">
        <v>54</v>
      </c>
      <c r="D39" s="17">
        <v>23.6</v>
      </c>
      <c r="E39" s="17">
        <v>24.9</v>
      </c>
      <c r="F39" s="17">
        <v>24.9</v>
      </c>
      <c r="G39" s="17">
        <v>24.9</v>
      </c>
      <c r="H39" s="17">
        <v>24.9</v>
      </c>
    </row>
    <row r="40" spans="1:8" ht="47.25">
      <c r="A40" s="24" t="s">
        <v>45</v>
      </c>
      <c r="B40" s="31" t="s">
        <v>102</v>
      </c>
      <c r="C40" s="11" t="s">
        <v>54</v>
      </c>
      <c r="D40" s="17">
        <v>12.1</v>
      </c>
      <c r="E40" s="17">
        <v>12.8</v>
      </c>
      <c r="F40" s="17">
        <v>12.8</v>
      </c>
      <c r="G40" s="17">
        <v>13.2</v>
      </c>
      <c r="H40" s="17">
        <v>13.5</v>
      </c>
    </row>
    <row r="41" spans="1:8" ht="78.75">
      <c r="A41" s="24" t="s">
        <v>46</v>
      </c>
      <c r="B41" s="31" t="s">
        <v>119</v>
      </c>
      <c r="C41" s="11" t="s">
        <v>7</v>
      </c>
      <c r="D41" s="17">
        <v>51.27</v>
      </c>
      <c r="E41" s="17">
        <f>E40/E39*100</f>
        <v>51.405622489959846</v>
      </c>
      <c r="F41" s="17">
        <f>F40/F39*100</f>
        <v>51.405622489959846</v>
      </c>
      <c r="G41" s="17">
        <f>G40/G39*100</f>
        <v>53.01204819277109</v>
      </c>
      <c r="H41" s="17">
        <f>H40/H39*100</f>
        <v>54.216867469879524</v>
      </c>
    </row>
    <row r="42" spans="1:8">
      <c r="A42" s="7" t="s">
        <v>20</v>
      </c>
      <c r="B42" s="30" t="s">
        <v>21</v>
      </c>
      <c r="C42" s="12"/>
      <c r="D42" s="12"/>
      <c r="E42" s="12"/>
      <c r="F42" s="12"/>
      <c r="G42" s="12"/>
      <c r="H42" s="12"/>
    </row>
    <row r="43" spans="1:8">
      <c r="A43" s="58">
        <v>1</v>
      </c>
      <c r="B43" s="59" t="s">
        <v>78</v>
      </c>
      <c r="C43" s="11" t="s">
        <v>120</v>
      </c>
      <c r="D43" s="17"/>
      <c r="E43" s="17"/>
      <c r="F43" s="17"/>
      <c r="G43" s="17"/>
      <c r="H43" s="17"/>
    </row>
    <row r="44" spans="1:8" ht="63">
      <c r="A44" s="58"/>
      <c r="B44" s="59"/>
      <c r="C44" s="19" t="s">
        <v>96</v>
      </c>
      <c r="D44" s="17"/>
      <c r="E44" s="26"/>
      <c r="F44" s="26"/>
      <c r="G44" s="26"/>
      <c r="H44" s="26"/>
    </row>
    <row r="45" spans="1:8">
      <c r="A45" s="62" t="s">
        <v>45</v>
      </c>
      <c r="B45" s="54" t="s">
        <v>50</v>
      </c>
      <c r="C45" s="11" t="s">
        <v>120</v>
      </c>
      <c r="D45" s="17"/>
      <c r="E45" s="17"/>
      <c r="F45" s="17"/>
      <c r="G45" s="17"/>
      <c r="H45" s="17"/>
    </row>
    <row r="46" spans="1:8" ht="63">
      <c r="A46" s="62"/>
      <c r="B46" s="54"/>
      <c r="C46" s="19" t="s">
        <v>96</v>
      </c>
      <c r="D46" s="17"/>
      <c r="E46" s="26"/>
      <c r="F46" s="26"/>
      <c r="G46" s="26"/>
      <c r="H46" s="26"/>
    </row>
    <row r="47" spans="1:8" ht="31.5">
      <c r="A47" s="23" t="s">
        <v>46</v>
      </c>
      <c r="B47" s="32" t="s">
        <v>103</v>
      </c>
      <c r="C47" s="19" t="s">
        <v>83</v>
      </c>
      <c r="D47" s="17">
        <v>39</v>
      </c>
      <c r="E47" s="26">
        <v>39</v>
      </c>
      <c r="F47" s="26">
        <v>39</v>
      </c>
      <c r="G47" s="26">
        <v>39</v>
      </c>
      <c r="H47" s="26">
        <v>39</v>
      </c>
    </row>
    <row r="48" spans="1:8" ht="31.5">
      <c r="A48" s="23" t="s">
        <v>47</v>
      </c>
      <c r="B48" s="32" t="s">
        <v>104</v>
      </c>
      <c r="C48" s="19" t="s">
        <v>26</v>
      </c>
      <c r="D48" s="17">
        <v>2239.6999999999998</v>
      </c>
      <c r="E48" s="17">
        <v>2239.6999999999998</v>
      </c>
      <c r="F48" s="17">
        <v>2239.6999999999998</v>
      </c>
      <c r="G48" s="17">
        <v>2239.6999999999998</v>
      </c>
      <c r="H48" s="17">
        <v>2239.6999999999998</v>
      </c>
    </row>
    <row r="49" spans="1:8" ht="31.5">
      <c r="A49" s="23" t="s">
        <v>48</v>
      </c>
      <c r="B49" s="32" t="s">
        <v>105</v>
      </c>
      <c r="C49" s="19" t="s">
        <v>83</v>
      </c>
      <c r="D49" s="45">
        <v>2</v>
      </c>
      <c r="E49" s="45">
        <v>2</v>
      </c>
      <c r="F49" s="45">
        <v>2</v>
      </c>
      <c r="G49" s="45">
        <v>2</v>
      </c>
      <c r="H49" s="45">
        <v>2</v>
      </c>
    </row>
    <row r="50" spans="1:8" ht="63">
      <c r="A50" s="23" t="s">
        <v>51</v>
      </c>
      <c r="B50" s="32" t="s">
        <v>106</v>
      </c>
      <c r="C50" s="19" t="s">
        <v>83</v>
      </c>
      <c r="D50" s="45">
        <v>1</v>
      </c>
      <c r="E50" s="45">
        <v>1</v>
      </c>
      <c r="F50" s="45">
        <v>1</v>
      </c>
      <c r="G50" s="45">
        <v>1</v>
      </c>
      <c r="H50" s="45">
        <v>1</v>
      </c>
    </row>
    <row r="51" spans="1:8">
      <c r="A51" s="7" t="s">
        <v>22</v>
      </c>
      <c r="B51" s="30" t="s">
        <v>88</v>
      </c>
      <c r="C51" s="19"/>
      <c r="D51" s="17"/>
      <c r="E51" s="17"/>
      <c r="F51" s="17"/>
      <c r="G51" s="17"/>
      <c r="H51" s="17"/>
    </row>
    <row r="52" spans="1:8" ht="31.5">
      <c r="A52" s="23" t="s">
        <v>66</v>
      </c>
      <c r="B52" s="31" t="s">
        <v>82</v>
      </c>
      <c r="C52" s="11" t="s">
        <v>83</v>
      </c>
      <c r="D52" s="45">
        <v>30</v>
      </c>
      <c r="E52" s="45">
        <v>30</v>
      </c>
      <c r="F52" s="45">
        <v>30</v>
      </c>
      <c r="G52" s="45">
        <v>31</v>
      </c>
      <c r="H52" s="45">
        <v>31</v>
      </c>
    </row>
    <row r="53" spans="1:8" ht="63">
      <c r="A53" s="23" t="s">
        <v>45</v>
      </c>
      <c r="B53" s="31" t="s">
        <v>89</v>
      </c>
      <c r="C53" s="11" t="s">
        <v>84</v>
      </c>
      <c r="D53" s="45">
        <v>180</v>
      </c>
      <c r="E53" s="45">
        <v>217</v>
      </c>
      <c r="F53" s="45">
        <v>219</v>
      </c>
      <c r="G53" s="45">
        <v>222</v>
      </c>
      <c r="H53" s="45">
        <v>222</v>
      </c>
    </row>
    <row r="54" spans="1:8" ht="47.25">
      <c r="A54" s="23" t="s">
        <v>46</v>
      </c>
      <c r="B54" s="31" t="s">
        <v>107</v>
      </c>
      <c r="C54" s="11" t="s">
        <v>83</v>
      </c>
      <c r="D54" s="45">
        <v>21</v>
      </c>
      <c r="E54" s="45">
        <v>21</v>
      </c>
      <c r="F54" s="45">
        <v>22</v>
      </c>
      <c r="G54" s="45">
        <v>22</v>
      </c>
      <c r="H54" s="45">
        <v>22</v>
      </c>
    </row>
    <row r="55" spans="1:8">
      <c r="A55" s="10" t="s">
        <v>25</v>
      </c>
      <c r="B55" s="14" t="s">
        <v>23</v>
      </c>
      <c r="C55" s="18"/>
      <c r="D55" s="18"/>
      <c r="E55" s="18"/>
      <c r="F55" s="18"/>
      <c r="G55" s="18"/>
      <c r="H55" s="18"/>
    </row>
    <row r="56" spans="1:8" s="48" customFormat="1">
      <c r="A56" s="63">
        <v>1</v>
      </c>
      <c r="B56" s="55" t="s">
        <v>95</v>
      </c>
      <c r="C56" s="19" t="s">
        <v>120</v>
      </c>
      <c r="D56" s="47">
        <v>55621</v>
      </c>
      <c r="E56" s="47">
        <v>63744.1</v>
      </c>
      <c r="F56" s="47">
        <v>71270.899999999994</v>
      </c>
      <c r="G56" s="47">
        <v>79395.8</v>
      </c>
      <c r="H56" s="47">
        <v>87097.2</v>
      </c>
    </row>
    <row r="57" spans="1:8" s="48" customFormat="1" ht="63">
      <c r="A57" s="64"/>
      <c r="B57" s="56"/>
      <c r="C57" s="19" t="s">
        <v>96</v>
      </c>
      <c r="D57" s="47">
        <v>69.099999999999994</v>
      </c>
      <c r="E57" s="47">
        <f>E56/D56*100</f>
        <v>114.60437604501897</v>
      </c>
      <c r="F57" s="47">
        <f>F56/E56*100</f>
        <v>111.80783790186071</v>
      </c>
      <c r="G57" s="47">
        <f>G56/F56*100</f>
        <v>111.40002441389123</v>
      </c>
      <c r="H57" s="47">
        <f>H56/G56*100</f>
        <v>109.70000932039225</v>
      </c>
    </row>
    <row r="58" spans="1:8" s="48" customFormat="1" ht="31.5">
      <c r="A58" s="49" t="s">
        <v>28</v>
      </c>
      <c r="B58" s="50" t="s">
        <v>90</v>
      </c>
      <c r="C58" s="18"/>
      <c r="D58" s="18"/>
      <c r="E58" s="18"/>
      <c r="F58" s="18"/>
      <c r="G58" s="18"/>
      <c r="H58" s="18"/>
    </row>
    <row r="59" spans="1:8" s="48" customFormat="1" ht="31.5">
      <c r="A59" s="51">
        <v>1</v>
      </c>
      <c r="B59" s="52" t="s">
        <v>93</v>
      </c>
      <c r="C59" s="19" t="s">
        <v>120</v>
      </c>
      <c r="D59" s="47">
        <f>D60+D63</f>
        <v>28003</v>
      </c>
      <c r="E59" s="47">
        <f>E60+E63</f>
        <v>29393.800000000003</v>
      </c>
      <c r="F59" s="47">
        <f>F60+F63</f>
        <v>18196.599999999999</v>
      </c>
      <c r="G59" s="47">
        <f>G60+G63</f>
        <v>17626.900000000001</v>
      </c>
      <c r="H59" s="47">
        <f>H60+H63</f>
        <v>15757.6</v>
      </c>
    </row>
    <row r="60" spans="1:8" s="48" customFormat="1">
      <c r="A60" s="51" t="s">
        <v>37</v>
      </c>
      <c r="B60" s="52" t="s">
        <v>30</v>
      </c>
      <c r="C60" s="19" t="s">
        <v>120</v>
      </c>
      <c r="D60" s="47">
        <f>D61+D62</f>
        <v>12883.099999999999</v>
      </c>
      <c r="E60" s="47">
        <f>E61+E62</f>
        <v>12883.300000000001</v>
      </c>
      <c r="F60" s="47">
        <f>F61+F62</f>
        <v>14040.3</v>
      </c>
      <c r="G60" s="47">
        <f>G61+G62</f>
        <v>13311.2</v>
      </c>
      <c r="H60" s="47">
        <f>H61+H62</f>
        <v>13439.1</v>
      </c>
    </row>
    <row r="61" spans="1:8" s="48" customFormat="1">
      <c r="A61" s="51" t="s">
        <v>57</v>
      </c>
      <c r="B61" s="52" t="s">
        <v>76</v>
      </c>
      <c r="C61" s="19" t="s">
        <v>120</v>
      </c>
      <c r="D61" s="47">
        <v>10705.4</v>
      </c>
      <c r="E61" s="47">
        <v>10897.7</v>
      </c>
      <c r="F61" s="47">
        <v>11038.1</v>
      </c>
      <c r="G61" s="47">
        <v>11170</v>
      </c>
      <c r="H61" s="47">
        <v>11303.7</v>
      </c>
    </row>
    <row r="62" spans="1:8" s="48" customFormat="1">
      <c r="A62" s="51" t="s">
        <v>42</v>
      </c>
      <c r="B62" s="52" t="s">
        <v>77</v>
      </c>
      <c r="C62" s="19" t="s">
        <v>120</v>
      </c>
      <c r="D62" s="47">
        <v>2177.6999999999998</v>
      </c>
      <c r="E62" s="47">
        <v>1985.6</v>
      </c>
      <c r="F62" s="47">
        <v>3002.2</v>
      </c>
      <c r="G62" s="47">
        <v>2141.1999999999998</v>
      </c>
      <c r="H62" s="47">
        <v>2135.4</v>
      </c>
    </row>
    <row r="63" spans="1:8" s="48" customFormat="1">
      <c r="A63" s="51" t="s">
        <v>38</v>
      </c>
      <c r="B63" s="52" t="s">
        <v>63</v>
      </c>
      <c r="C63" s="19" t="s">
        <v>120</v>
      </c>
      <c r="D63" s="47">
        <v>15119.9</v>
      </c>
      <c r="E63" s="47">
        <v>16510.5</v>
      </c>
      <c r="F63" s="47">
        <v>4156.3</v>
      </c>
      <c r="G63" s="47">
        <v>4315.7</v>
      </c>
      <c r="H63" s="47">
        <v>2318.5</v>
      </c>
    </row>
    <row r="64" spans="1:8" s="48" customFormat="1" ht="31.5">
      <c r="A64" s="51">
        <v>2</v>
      </c>
      <c r="B64" s="52" t="s">
        <v>91</v>
      </c>
      <c r="C64" s="19" t="s">
        <v>120</v>
      </c>
      <c r="D64" s="47">
        <v>28530</v>
      </c>
      <c r="E64" s="47">
        <v>29429.7</v>
      </c>
      <c r="F64" s="47">
        <v>18304.62</v>
      </c>
      <c r="G64" s="47">
        <v>18425.599999999999</v>
      </c>
      <c r="H64" s="47">
        <v>16564</v>
      </c>
    </row>
    <row r="65" spans="1:8" s="48" customFormat="1">
      <c r="A65" s="51" t="s">
        <v>41</v>
      </c>
      <c r="B65" s="48" t="s">
        <v>94</v>
      </c>
      <c r="C65" s="19" t="s">
        <v>120</v>
      </c>
      <c r="D65" s="47">
        <v>18934.900000000001</v>
      </c>
      <c r="E65" s="47">
        <v>20327.7</v>
      </c>
      <c r="F65" s="47">
        <v>9292.6</v>
      </c>
      <c r="G65" s="47">
        <v>9405.1</v>
      </c>
      <c r="H65" s="47">
        <v>7181</v>
      </c>
    </row>
    <row r="66" spans="1:8" s="48" customFormat="1" ht="31.5">
      <c r="A66" s="51">
        <v>3</v>
      </c>
      <c r="B66" s="52" t="s">
        <v>92</v>
      </c>
      <c r="C66" s="19" t="s">
        <v>120</v>
      </c>
      <c r="D66" s="47">
        <f>D59-D64</f>
        <v>-527</v>
      </c>
      <c r="E66" s="47">
        <f>E59-E64</f>
        <v>-35.899999999997817</v>
      </c>
      <c r="F66" s="47">
        <f>F59-F64</f>
        <v>-108.02000000000044</v>
      </c>
      <c r="G66" s="47">
        <f>G59-G64</f>
        <v>-798.69999999999709</v>
      </c>
      <c r="H66" s="47">
        <f>H59-H64</f>
        <v>-806.39999999999964</v>
      </c>
    </row>
    <row r="67" spans="1:8" hidden="1">
      <c r="A67" s="21" t="s">
        <v>47</v>
      </c>
      <c r="B67" s="31" t="s">
        <v>55</v>
      </c>
      <c r="C67" s="11" t="s">
        <v>85</v>
      </c>
      <c r="D67" s="17"/>
      <c r="E67" s="17"/>
      <c r="F67" s="17"/>
      <c r="G67" s="17"/>
      <c r="H67" s="17"/>
    </row>
    <row r="68" spans="1:8">
      <c r="A68" s="7" t="s">
        <v>87</v>
      </c>
      <c r="B68" s="30" t="s">
        <v>31</v>
      </c>
      <c r="C68" s="12"/>
      <c r="D68" s="12"/>
      <c r="E68" s="12"/>
      <c r="F68" s="12"/>
      <c r="G68" s="12"/>
      <c r="H68" s="12"/>
    </row>
    <row r="69" spans="1:8" ht="31.5">
      <c r="A69" s="21">
        <v>1</v>
      </c>
      <c r="B69" s="31" t="s">
        <v>32</v>
      </c>
      <c r="C69" s="11" t="s">
        <v>8</v>
      </c>
      <c r="D69" s="45">
        <v>325</v>
      </c>
      <c r="E69" s="45">
        <v>325</v>
      </c>
      <c r="F69" s="45">
        <v>325</v>
      </c>
      <c r="G69" s="45">
        <v>325</v>
      </c>
      <c r="H69" s="45">
        <v>325</v>
      </c>
    </row>
    <row r="70" spans="1:8" ht="47.25">
      <c r="A70" s="21" t="s">
        <v>45</v>
      </c>
      <c r="B70" s="31" t="s">
        <v>34</v>
      </c>
      <c r="C70" s="11" t="s">
        <v>8</v>
      </c>
      <c r="D70" s="27">
        <v>1</v>
      </c>
      <c r="E70" s="27">
        <v>1</v>
      </c>
      <c r="F70" s="27">
        <v>1</v>
      </c>
      <c r="G70" s="27">
        <v>1</v>
      </c>
      <c r="H70" s="27">
        <v>1</v>
      </c>
    </row>
    <row r="71" spans="1:8" ht="31.5">
      <c r="A71" s="21" t="s">
        <v>46</v>
      </c>
      <c r="B71" s="31" t="s">
        <v>33</v>
      </c>
      <c r="C71" s="11" t="s">
        <v>7</v>
      </c>
      <c r="D71" s="27">
        <v>0.2</v>
      </c>
      <c r="E71" s="27">
        <v>0.2</v>
      </c>
      <c r="F71" s="27">
        <v>0.2</v>
      </c>
      <c r="G71" s="27">
        <v>0.2</v>
      </c>
      <c r="H71" s="27">
        <v>0.2</v>
      </c>
    </row>
    <row r="72" spans="1:8" ht="47.25">
      <c r="A72" s="21" t="s">
        <v>47</v>
      </c>
      <c r="B72" s="31" t="s">
        <v>35</v>
      </c>
      <c r="C72" s="11" t="s">
        <v>36</v>
      </c>
      <c r="D72" s="28">
        <v>1</v>
      </c>
      <c r="E72" s="45">
        <v>5</v>
      </c>
      <c r="F72" s="45">
        <v>1</v>
      </c>
      <c r="G72" s="45">
        <v>1</v>
      </c>
      <c r="H72" s="45">
        <v>1</v>
      </c>
    </row>
    <row r="73" spans="1:8" ht="31.5">
      <c r="A73" s="24" t="s">
        <v>48</v>
      </c>
      <c r="B73" s="31" t="s">
        <v>64</v>
      </c>
      <c r="C73" s="11" t="s">
        <v>8</v>
      </c>
      <c r="D73" s="45">
        <v>139</v>
      </c>
      <c r="E73" s="45">
        <v>141</v>
      </c>
      <c r="F73" s="45">
        <v>141</v>
      </c>
      <c r="G73" s="45">
        <v>141</v>
      </c>
      <c r="H73" s="45">
        <v>141</v>
      </c>
    </row>
    <row r="74" spans="1:8" ht="24" customHeight="1">
      <c r="A74" s="53" t="s">
        <v>51</v>
      </c>
      <c r="B74" s="54" t="s">
        <v>74</v>
      </c>
      <c r="C74" s="11" t="s">
        <v>72</v>
      </c>
      <c r="D74" s="17">
        <v>48094.2</v>
      </c>
      <c r="E74" s="17">
        <v>52422.7</v>
      </c>
      <c r="F74" s="17">
        <v>56092.3</v>
      </c>
      <c r="G74" s="17">
        <v>59794.400000000001</v>
      </c>
      <c r="H74" s="17">
        <v>63920.2</v>
      </c>
    </row>
    <row r="75" spans="1:8" ht="28.5" customHeight="1">
      <c r="A75" s="53"/>
      <c r="B75" s="54"/>
      <c r="C75" s="11" t="s">
        <v>16</v>
      </c>
      <c r="D75" s="17">
        <v>111.3</v>
      </c>
      <c r="E75" s="17">
        <f>E74/D74*100</f>
        <v>109.00004574356159</v>
      </c>
      <c r="F75" s="17">
        <f>F74/E74*100</f>
        <v>107.00002098327634</v>
      </c>
      <c r="G75" s="17">
        <f>G74/F74*100</f>
        <v>106.6000146187623</v>
      </c>
      <c r="H75" s="17">
        <f>H74/G74*100</f>
        <v>106.89997725539516</v>
      </c>
    </row>
    <row r="76" spans="1:8" ht="31.5">
      <c r="A76" s="25" t="s">
        <v>52</v>
      </c>
      <c r="B76" s="32" t="s">
        <v>75</v>
      </c>
      <c r="C76" s="19" t="s">
        <v>120</v>
      </c>
      <c r="D76" s="17">
        <f>D74*D73*12/1000</f>
        <v>80221.125599999999</v>
      </c>
      <c r="E76" s="17">
        <f>E74*E73*12/1000</f>
        <v>88699.208399999989</v>
      </c>
      <c r="F76" s="17">
        <f>F74*F73*12/1000</f>
        <v>94908.171600000016</v>
      </c>
      <c r="G76" s="17">
        <f>G74*G73*12/1000</f>
        <v>101172.12480000001</v>
      </c>
      <c r="H76" s="17">
        <f>H74*H73*12/1000</f>
        <v>108152.97839999999</v>
      </c>
    </row>
    <row r="77" spans="1:8">
      <c r="A77" s="37" t="s">
        <v>108</v>
      </c>
      <c r="B77" s="38" t="s">
        <v>109</v>
      </c>
      <c r="C77" s="36"/>
      <c r="D77" s="36"/>
      <c r="E77" s="36"/>
      <c r="F77" s="36"/>
      <c r="G77" s="36"/>
      <c r="H77" s="36"/>
    </row>
    <row r="78" spans="1:8">
      <c r="A78" s="40">
        <v>1</v>
      </c>
      <c r="B78" s="39" t="s">
        <v>110</v>
      </c>
      <c r="C78" s="36"/>
      <c r="D78" s="36"/>
      <c r="E78" s="36"/>
      <c r="F78" s="36"/>
      <c r="G78" s="36"/>
      <c r="H78" s="36"/>
    </row>
    <row r="79" spans="1:8" ht="47.25">
      <c r="A79" s="40" t="s">
        <v>37</v>
      </c>
      <c r="B79" s="39" t="s">
        <v>111</v>
      </c>
      <c r="C79" s="41" t="s">
        <v>121</v>
      </c>
      <c r="D79" s="36">
        <v>14</v>
      </c>
      <c r="E79" s="36">
        <v>14</v>
      </c>
      <c r="F79" s="36">
        <v>14</v>
      </c>
      <c r="G79" s="36">
        <v>14</v>
      </c>
      <c r="H79" s="36">
        <v>14</v>
      </c>
    </row>
    <row r="80" spans="1:8" ht="31.5">
      <c r="A80" s="40" t="s">
        <v>38</v>
      </c>
      <c r="B80" s="39" t="s">
        <v>114</v>
      </c>
      <c r="C80" s="41" t="s">
        <v>122</v>
      </c>
      <c r="D80" s="36">
        <v>1.1000000000000001</v>
      </c>
      <c r="E80" s="36">
        <v>1.1000000000000001</v>
      </c>
      <c r="F80" s="36">
        <v>1.1000000000000001</v>
      </c>
      <c r="G80" s="36">
        <v>1.1000000000000001</v>
      </c>
      <c r="H80" s="36">
        <v>1.1000000000000001</v>
      </c>
    </row>
    <row r="81" spans="1:8" ht="31.5">
      <c r="A81" s="40" t="s">
        <v>39</v>
      </c>
      <c r="B81" s="39" t="s">
        <v>112</v>
      </c>
      <c r="C81" s="41" t="s">
        <v>122</v>
      </c>
      <c r="D81" s="36">
        <v>1.1000000000000001</v>
      </c>
      <c r="E81" s="36">
        <v>1.1000000000000001</v>
      </c>
      <c r="F81" s="36">
        <v>1.1000000000000001</v>
      </c>
      <c r="G81" s="36">
        <v>1.1000000000000001</v>
      </c>
      <c r="H81" s="36">
        <v>1.1000000000000001</v>
      </c>
    </row>
    <row r="82" spans="1:8" ht="31.5">
      <c r="A82" s="40" t="s">
        <v>40</v>
      </c>
      <c r="B82" s="39" t="s">
        <v>113</v>
      </c>
      <c r="C82" s="41" t="s">
        <v>123</v>
      </c>
      <c r="D82" s="36">
        <v>944</v>
      </c>
      <c r="E82" s="36">
        <v>1000</v>
      </c>
      <c r="F82" s="36">
        <v>1000</v>
      </c>
      <c r="G82" s="36">
        <v>1000</v>
      </c>
      <c r="H82" s="36">
        <v>1000</v>
      </c>
    </row>
    <row r="83" spans="1:8">
      <c r="A83" s="42" t="s">
        <v>115</v>
      </c>
      <c r="B83" s="38" t="s">
        <v>116</v>
      </c>
      <c r="C83" s="43"/>
      <c r="D83" s="39"/>
      <c r="E83" s="39"/>
      <c r="F83" s="39"/>
      <c r="G83" s="39"/>
      <c r="H83" s="39"/>
    </row>
    <row r="84" spans="1:8" ht="31.5">
      <c r="A84" s="44">
        <v>1</v>
      </c>
      <c r="B84" s="31" t="s">
        <v>117</v>
      </c>
      <c r="C84" s="43" t="s">
        <v>36</v>
      </c>
      <c r="D84" s="39">
        <v>1</v>
      </c>
      <c r="E84" s="39">
        <v>1</v>
      </c>
      <c r="F84" s="39">
        <v>2</v>
      </c>
      <c r="G84" s="39">
        <v>1</v>
      </c>
      <c r="H84" s="39">
        <v>0</v>
      </c>
    </row>
    <row r="85" spans="1:8" ht="31.5">
      <c r="A85" s="44">
        <v>2</v>
      </c>
      <c r="B85" s="31" t="s">
        <v>118</v>
      </c>
      <c r="C85" s="43" t="s">
        <v>36</v>
      </c>
      <c r="D85" s="39">
        <v>2</v>
      </c>
      <c r="E85" s="39">
        <v>1</v>
      </c>
      <c r="F85" s="39">
        <v>3</v>
      </c>
      <c r="G85" s="39">
        <v>1</v>
      </c>
      <c r="H85" s="39">
        <v>0</v>
      </c>
    </row>
  </sheetData>
  <mergeCells count="29">
    <mergeCell ref="F32:F33"/>
    <mergeCell ref="G32:G33"/>
    <mergeCell ref="B26:H26"/>
    <mergeCell ref="H32:H33"/>
    <mergeCell ref="C32:C33"/>
    <mergeCell ref="D32:D33"/>
    <mergeCell ref="E32:E33"/>
    <mergeCell ref="A2:H2"/>
    <mergeCell ref="A3:H3"/>
    <mergeCell ref="A5:A6"/>
    <mergeCell ref="B5:B6"/>
    <mergeCell ref="C5:C6"/>
    <mergeCell ref="F5:H5"/>
    <mergeCell ref="A45:A46"/>
    <mergeCell ref="B45:B46"/>
    <mergeCell ref="A56:A57"/>
    <mergeCell ref="B31:B33"/>
    <mergeCell ref="B24:B25"/>
    <mergeCell ref="A24:A25"/>
    <mergeCell ref="A74:A75"/>
    <mergeCell ref="B74:B75"/>
    <mergeCell ref="B56:B57"/>
    <mergeCell ref="A27:A28"/>
    <mergeCell ref="A29:A30"/>
    <mergeCell ref="A31:A33"/>
    <mergeCell ref="A43:A44"/>
    <mergeCell ref="B43:B44"/>
    <mergeCell ref="B27:B28"/>
    <mergeCell ref="B29:B30"/>
  </mergeCells>
  <phoneticPr fontId="0" type="noConversion"/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cp:lastPrinted>2023-11-07T11:16:32Z</cp:lastPrinted>
  <dcterms:created xsi:type="dcterms:W3CDTF">2006-09-28T05:33:49Z</dcterms:created>
  <dcterms:modified xsi:type="dcterms:W3CDTF">2023-11-07T11:18:03Z</dcterms:modified>
  <cp:contentStatus>проект</cp:contentStatus>
</cp:coreProperties>
</file>