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showInkAnnotation="0" defaultThemeVersion="124226"/>
  <bookViews>
    <workbookView xWindow="-120" yWindow="-120" windowWidth="29040" windowHeight="15840"/>
  </bookViews>
  <sheets>
    <sheet name="форма 2П_действующие" sheetId="20" r:id="rId1"/>
  </sheets>
  <definedNames>
    <definedName name="_ftn1" localSheetId="0">'форма 2П_действующие'!#REF!</definedName>
    <definedName name="_ftn2" localSheetId="0">'форма 2П_действующие'!#REF!</definedName>
    <definedName name="_ftn3" localSheetId="0">'форма 2П_действующие'!#REF!</definedName>
    <definedName name="_ftnref1" localSheetId="0">'форма 2П_действующие'!#REF!</definedName>
    <definedName name="_ftnref2" localSheetId="0">'форма 2П_действующие'!#REF!</definedName>
    <definedName name="_ftnref3" localSheetId="0">'форма 2П_действующие'!#REF!</definedName>
    <definedName name="_Ref346553369" localSheetId="0">'форма 2П_действующие'!#REF!</definedName>
    <definedName name="_xlnm.Print_Titles" localSheetId="0">'форма 2П_действующие'!$6:$7</definedName>
    <definedName name="_xlnm.Print_Area" localSheetId="0">'форма 2П_действующие'!$A$2:$H$85</definedName>
  </definedNames>
  <calcPr calcId="114210" fullCalcOnLoad="1"/>
</workbook>
</file>

<file path=xl/calcChain.xml><?xml version="1.0" encoding="utf-8"?>
<calcChain xmlns="http://schemas.openxmlformats.org/spreadsheetml/2006/main">
  <c r="E22" i="20"/>
  <c r="D22"/>
  <c r="F22"/>
  <c r="G22"/>
  <c r="H22"/>
  <c r="D21"/>
  <c r="F21"/>
  <c r="G21"/>
  <c r="H21"/>
  <c r="E21"/>
  <c r="E19"/>
  <c r="F47"/>
  <c r="G47"/>
  <c r="H47"/>
  <c r="E47"/>
  <c r="F28"/>
  <c r="G28"/>
  <c r="H28"/>
  <c r="E28"/>
  <c r="H61"/>
  <c r="H60"/>
  <c r="H67"/>
  <c r="G61"/>
  <c r="G60"/>
  <c r="G67"/>
  <c r="F61"/>
  <c r="E61"/>
  <c r="E60"/>
  <c r="E67"/>
  <c r="D61"/>
  <c r="D60"/>
  <c r="F60"/>
  <c r="F67"/>
  <c r="E76"/>
  <c r="F76"/>
  <c r="G76"/>
  <c r="H76"/>
  <c r="D76"/>
  <c r="E42"/>
  <c r="F42"/>
  <c r="G42"/>
  <c r="H42"/>
  <c r="D42"/>
  <c r="G33"/>
  <c r="H33"/>
  <c r="E33"/>
  <c r="F33"/>
  <c r="F29"/>
  <c r="G29"/>
  <c r="H29"/>
  <c r="E29"/>
  <c r="E75"/>
  <c r="E18"/>
  <c r="F18"/>
  <c r="G18"/>
  <c r="H18"/>
  <c r="D18"/>
  <c r="E15"/>
  <c r="F15"/>
  <c r="G15"/>
  <c r="H15"/>
  <c r="H58"/>
  <c r="G58"/>
  <c r="F58"/>
  <c r="E58"/>
  <c r="H45"/>
  <c r="G45"/>
  <c r="F45"/>
  <c r="E45"/>
  <c r="G31"/>
  <c r="F31"/>
  <c r="E31"/>
  <c r="H75"/>
  <c r="G75"/>
  <c r="F75"/>
  <c r="E38"/>
  <c r="E26"/>
  <c r="G26"/>
  <c r="F26"/>
  <c r="H26"/>
  <c r="F38"/>
  <c r="G38"/>
  <c r="H38"/>
  <c r="G12"/>
  <c r="G19"/>
  <c r="E12"/>
  <c r="H12"/>
  <c r="H19"/>
  <c r="F12"/>
  <c r="F20"/>
  <c r="G20"/>
  <c r="H20"/>
  <c r="F19"/>
</calcChain>
</file>

<file path=xl/sharedStrings.xml><?xml version="1.0" encoding="utf-8"?>
<sst xmlns="http://schemas.openxmlformats.org/spreadsheetml/2006/main" count="199" uniqueCount="124">
  <si>
    <t>№ п/п</t>
  </si>
  <si>
    <t>Наименование, раздела, показателя</t>
  </si>
  <si>
    <t>Единица измерения</t>
  </si>
  <si>
    <t>Отчет</t>
  </si>
  <si>
    <t>Прогноз</t>
  </si>
  <si>
    <t>I</t>
  </si>
  <si>
    <t>Демографические показатели</t>
  </si>
  <si>
    <t>%</t>
  </si>
  <si>
    <t>Человек</t>
  </si>
  <si>
    <t>Общий коэффициент рождаемости</t>
  </si>
  <si>
    <t>Общий коэффициент смертности</t>
  </si>
  <si>
    <t>Коэффициент естественного прироста (убыли)</t>
  </si>
  <si>
    <t>Коэффициент миграционного прироста (убыли)</t>
  </si>
  <si>
    <t>II</t>
  </si>
  <si>
    <t>III</t>
  </si>
  <si>
    <t>Промышленное производство</t>
  </si>
  <si>
    <t>% к предыдущему году</t>
  </si>
  <si>
    <t>IV</t>
  </si>
  <si>
    <t>Сельское хозяйство</t>
  </si>
  <si>
    <t>V</t>
  </si>
  <si>
    <t>VI</t>
  </si>
  <si>
    <t>Потребительский рынок</t>
  </si>
  <si>
    <t>VII</t>
  </si>
  <si>
    <t>Инвестиции</t>
  </si>
  <si>
    <t>Строительство</t>
  </si>
  <si>
    <t>VIII</t>
  </si>
  <si>
    <t xml:space="preserve">Кв. метров общей площади </t>
  </si>
  <si>
    <t>Кв. метров общей площади на 1 чел.</t>
  </si>
  <si>
    <t>IX</t>
  </si>
  <si>
    <t>Транспорт</t>
  </si>
  <si>
    <t>Рынок труда и занятость населения</t>
  </si>
  <si>
    <t>Численность занятых в экономике (среднегодовая)</t>
  </si>
  <si>
    <t>Уровень зарегистрированной безработицы (на конец года)</t>
  </si>
  <si>
    <t>Численность безработных, зарегистрированных в органах государственной службы занятости (на конец года)</t>
  </si>
  <si>
    <t>Количество вакансий, заявленных предприятиями, в  центры занятости населения  (на конец года)</t>
  </si>
  <si>
    <t>Единиц</t>
  </si>
  <si>
    <t>1.1</t>
  </si>
  <si>
    <t>1.2</t>
  </si>
  <si>
    <t>1.3</t>
  </si>
  <si>
    <t>1.4</t>
  </si>
  <si>
    <t>Число родившихся (без учета мертворожденных)</t>
  </si>
  <si>
    <t>Число умерших</t>
  </si>
  <si>
    <t>2</t>
  </si>
  <si>
    <t>3</t>
  </si>
  <si>
    <t>4</t>
  </si>
  <si>
    <t>5</t>
  </si>
  <si>
    <t>Введено в действие жилых домов на территории муниципального образования</t>
  </si>
  <si>
    <t xml:space="preserve">Объем платных услуг населению </t>
  </si>
  <si>
    <t>6</t>
  </si>
  <si>
    <t>7</t>
  </si>
  <si>
    <t>8</t>
  </si>
  <si>
    <t>километр</t>
  </si>
  <si>
    <t>Миграционный прирост (-убыль)</t>
  </si>
  <si>
    <t>Протяженность автодорог общего пользования местного значения (на конец года)</t>
  </si>
  <si>
    <t>Оценка</t>
  </si>
  <si>
    <t>Численность населения среднегодовая</t>
  </si>
  <si>
    <t>Продукция растениеводства</t>
  </si>
  <si>
    <t>Продукция животноводства</t>
  </si>
  <si>
    <t>Отгружено товаров собственного производства, выполнено работ и услуг собственными силами (без субъектов малого предпринимательства), всего</t>
  </si>
  <si>
    <t>1</t>
  </si>
  <si>
    <t>9</t>
  </si>
  <si>
    <t>10</t>
  </si>
  <si>
    <t>11</t>
  </si>
  <si>
    <t>12</t>
  </si>
  <si>
    <t xml:space="preserve">Общая площадь жилых помещений, приходящаяся в среднем на одного жителя </t>
  </si>
  <si>
    <t>Рублей</t>
  </si>
  <si>
    <t xml:space="preserve">Продукция сельского хозяйства </t>
  </si>
  <si>
    <t>Среднемесячная номинальная начисленная заработная плата в целом по муниципальному образованию</t>
  </si>
  <si>
    <t>Фонд начисленной заработной платы всех работников по муниципальному образованию</t>
  </si>
  <si>
    <t xml:space="preserve">Оборот розничной торговли </t>
  </si>
  <si>
    <t>в том числе: городское</t>
  </si>
  <si>
    <t xml:space="preserve">                      сельское</t>
  </si>
  <si>
    <t>Численность населения (на 1 января года)</t>
  </si>
  <si>
    <t>Количество малых и средних предприятий, включая микропредприятия (на конец года)</t>
  </si>
  <si>
    <t>единиц</t>
  </si>
  <si>
    <t>человек</t>
  </si>
  <si>
    <t>чел. на 1 тыс. чел. населения</t>
  </si>
  <si>
    <t>X</t>
  </si>
  <si>
    <t>Малое и среднее предпринимательство</t>
  </si>
  <si>
    <t>Среднесписочная численность работников на предприятиях малого и среднего предпринимательства (включая микропредприятия)</t>
  </si>
  <si>
    <t>Инвестиции в основной капитал</t>
  </si>
  <si>
    <t>% к предыдущему году в действующих ценах</t>
  </si>
  <si>
    <t>Естественный прирост ( -убыль)</t>
  </si>
  <si>
    <t>Число прибывших</t>
  </si>
  <si>
    <t>Число убывших</t>
  </si>
  <si>
    <t>Число хозяйствующих субъектов (предприятий, организаций), осуществляющих производственную деятельность на территории поселения</t>
  </si>
  <si>
    <t>Ввод в действие объектов социально-культурной сферы за счет всех источников финансирования</t>
  </si>
  <si>
    <t>Протяженность автодорог общего пользования местного значения с твердым покрытием (на конец года)</t>
  </si>
  <si>
    <t>Количество торговых точек (магазины, павильоны, автолавки и др.)</t>
  </si>
  <si>
    <t>Площадь торгового зала</t>
  </si>
  <si>
    <t>Количество пунктов общественного питания (рестораны, столовые, кафе и др.)</t>
  </si>
  <si>
    <t>Количество пунктов бытового обслуживания населения (бани, парикмахерские, прачечные, химчистки, ремонтные и пошивочные мастерские, автосервисы)</t>
  </si>
  <si>
    <t>Число индивидуальных предпринимателей (физических лиц, действующих без образования юридического лица)</t>
  </si>
  <si>
    <t>XI</t>
  </si>
  <si>
    <t>Развитие социальной сферы</t>
  </si>
  <si>
    <t xml:space="preserve">Уровень обеспеченности (на конец года): </t>
  </si>
  <si>
    <t xml:space="preserve">амбулаторно-поликлиническими учреждениями    </t>
  </si>
  <si>
    <t xml:space="preserve">учреждениями культурно-досугового типа </t>
  </si>
  <si>
    <t>дошкольными образовательными учреждениями</t>
  </si>
  <si>
    <t>общедоступными библиотеками</t>
  </si>
  <si>
    <t>Благоустройство территории</t>
  </si>
  <si>
    <t>Количество благоустроенных общественных территорий</t>
  </si>
  <si>
    <t>Количество благоустроенных дворовых территорий</t>
  </si>
  <si>
    <t>Удельный вес автомобильных дорог общего пользования местного значения с твердым покрытием в общей протяженности автомобильных дорог общего пользования местного значения (на конец года)</t>
  </si>
  <si>
    <t>тыс. руб.</t>
  </si>
  <si>
    <t>посещений в смену на 1 тыс. населения</t>
  </si>
  <si>
    <t>ед. на 1000 населения</t>
  </si>
  <si>
    <t>мест на 1000 детей в возрасте 1-6 лет</t>
  </si>
  <si>
    <t>Среднесписочная численность работников организаций в целом по муниципальному образованию</t>
  </si>
  <si>
    <t>Основные показатели прогноза социально-экономического развития муниципального образования Ленинградской области на 2026-2028 годы</t>
  </si>
  <si>
    <t>Администрация Кусинского сельского поселения Киришского муниципального района Ленинградской области</t>
  </si>
  <si>
    <t xml:space="preserve">Консолидированный бюджет муниципального образования </t>
  </si>
  <si>
    <t>Доходы консолидированного бюджета муниципального образования, всего</t>
  </si>
  <si>
    <t>Собственные (налоговые и неналоговые)</t>
  </si>
  <si>
    <t>1.1.1</t>
  </si>
  <si>
    <t>Налоговые доходы</t>
  </si>
  <si>
    <t>1.1.2</t>
  </si>
  <si>
    <t>Неналоговые доходы</t>
  </si>
  <si>
    <t>Безвозмездные поступления</t>
  </si>
  <si>
    <t>Расходы консолидированного бюджета муниципального образования, всего</t>
  </si>
  <si>
    <t>2.1</t>
  </si>
  <si>
    <t xml:space="preserve">    в том числе муниципальные программы</t>
  </si>
  <si>
    <t>Дефицит/профицит (-/+) консолидированного бюджета муниципального образования</t>
  </si>
  <si>
    <t>Приложение к постановлению от 10.11.2025 № 235</t>
  </si>
</sst>
</file>

<file path=xl/styles.xml><?xml version="1.0" encoding="utf-8"?>
<styleSheet xmlns="http://schemas.openxmlformats.org/spreadsheetml/2006/main">
  <numFmts count="3">
    <numFmt numFmtId="164" formatCode="0_)"/>
    <numFmt numFmtId="165" formatCode="#,##0.0"/>
    <numFmt numFmtId="166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ourie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164" fontId="2" fillId="0" borderId="0"/>
    <xf numFmtId="0" fontId="8" fillId="0" borderId="0"/>
    <xf numFmtId="164" fontId="2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0" xfId="0" applyAlignment="1"/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100" xfId="1"/>
    <cellStyle name="Обычный 2" xfId="2"/>
    <cellStyle name="Обычный 25 2" xfId="3"/>
    <cellStyle name="Обычный 3" xfId="4"/>
    <cellStyle name="Обычный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5"/>
  <sheetViews>
    <sheetView tabSelected="1" showWhiteSpace="0" view="pageBreakPreview" zoomScale="120" zoomScaleNormal="80" zoomScaleSheetLayoutView="120" zoomScalePageLayoutView="120" workbookViewId="0">
      <selection activeCell="C2" sqref="C2:H2"/>
    </sheetView>
  </sheetViews>
  <sheetFormatPr defaultRowHeight="15.75"/>
  <cols>
    <col min="1" max="1" width="9" style="18" customWidth="1"/>
    <col min="2" max="2" width="51.5703125" style="10" customWidth="1"/>
    <col min="3" max="3" width="19.85546875" style="19" customWidth="1"/>
    <col min="4" max="4" width="12.5703125" style="19" customWidth="1"/>
    <col min="5" max="5" width="13.28515625" style="19" customWidth="1"/>
    <col min="6" max="6" width="12.85546875" style="19" customWidth="1"/>
    <col min="7" max="7" width="12.42578125" style="19" customWidth="1"/>
    <col min="8" max="8" width="14.42578125" style="19" customWidth="1"/>
    <col min="9" max="16384" width="9.140625" style="9"/>
  </cols>
  <sheetData>
    <row r="2" spans="1:8">
      <c r="C2" s="38" t="s">
        <v>123</v>
      </c>
      <c r="D2" s="39"/>
      <c r="E2" s="39"/>
      <c r="F2" s="39"/>
      <c r="G2" s="39"/>
      <c r="H2" s="39"/>
    </row>
    <row r="3" spans="1:8" ht="18.75">
      <c r="A3" s="31" t="s">
        <v>110</v>
      </c>
      <c r="B3" s="31"/>
      <c r="C3" s="31"/>
      <c r="D3" s="31"/>
      <c r="E3" s="31"/>
      <c r="F3" s="31"/>
      <c r="G3" s="31"/>
      <c r="H3" s="31"/>
    </row>
    <row r="4" spans="1:8" ht="42.75" customHeight="1">
      <c r="A4" s="32" t="s">
        <v>109</v>
      </c>
      <c r="B4" s="33"/>
      <c r="C4" s="33"/>
      <c r="D4" s="33"/>
      <c r="E4" s="33"/>
      <c r="F4" s="33"/>
      <c r="G4" s="33"/>
      <c r="H4" s="33"/>
    </row>
    <row r="5" spans="1:8">
      <c r="A5" s="11"/>
      <c r="B5" s="8"/>
      <c r="C5" s="12"/>
      <c r="D5" s="12"/>
      <c r="E5" s="12"/>
      <c r="F5" s="12"/>
      <c r="G5" s="12"/>
      <c r="H5" s="12"/>
    </row>
    <row r="6" spans="1:8">
      <c r="A6" s="34" t="s">
        <v>0</v>
      </c>
      <c r="B6" s="35" t="s">
        <v>1</v>
      </c>
      <c r="C6" s="34" t="s">
        <v>2</v>
      </c>
      <c r="D6" s="22" t="s">
        <v>3</v>
      </c>
      <c r="E6" s="22" t="s">
        <v>54</v>
      </c>
      <c r="F6" s="34" t="s">
        <v>4</v>
      </c>
      <c r="G6" s="37"/>
      <c r="H6" s="37"/>
    </row>
    <row r="7" spans="1:8">
      <c r="A7" s="34"/>
      <c r="B7" s="35"/>
      <c r="C7" s="34"/>
      <c r="D7" s="1">
        <v>2024</v>
      </c>
      <c r="E7" s="22">
        <v>2025</v>
      </c>
      <c r="F7" s="1">
        <v>2026</v>
      </c>
      <c r="G7" s="1">
        <v>2027</v>
      </c>
      <c r="H7" s="1">
        <v>2028</v>
      </c>
    </row>
    <row r="8" spans="1:8">
      <c r="A8" s="13" t="s">
        <v>5</v>
      </c>
      <c r="B8" s="23" t="s">
        <v>6</v>
      </c>
      <c r="C8" s="14"/>
      <c r="D8" s="14"/>
      <c r="E8" s="14"/>
      <c r="F8" s="14"/>
      <c r="G8" s="14"/>
      <c r="H8" s="14"/>
    </row>
    <row r="9" spans="1:8">
      <c r="A9" s="26">
        <v>1</v>
      </c>
      <c r="B9" s="25" t="s">
        <v>72</v>
      </c>
      <c r="C9" s="1" t="s">
        <v>8</v>
      </c>
      <c r="D9" s="15">
        <v>886</v>
      </c>
      <c r="E9" s="15">
        <v>910</v>
      </c>
      <c r="F9" s="15">
        <v>907</v>
      </c>
      <c r="G9" s="15">
        <v>904</v>
      </c>
      <c r="H9" s="15">
        <v>903</v>
      </c>
    </row>
    <row r="10" spans="1:8">
      <c r="A10" s="26" t="s">
        <v>36</v>
      </c>
      <c r="B10" s="25" t="s">
        <v>70</v>
      </c>
      <c r="C10" s="1" t="s">
        <v>8</v>
      </c>
      <c r="D10" s="6">
        <v>0</v>
      </c>
      <c r="E10" s="6"/>
      <c r="F10" s="6"/>
      <c r="G10" s="6"/>
      <c r="H10" s="6"/>
    </row>
    <row r="11" spans="1:8">
      <c r="A11" s="26" t="s">
        <v>37</v>
      </c>
      <c r="B11" s="25" t="s">
        <v>71</v>
      </c>
      <c r="C11" s="1" t="s">
        <v>8</v>
      </c>
      <c r="D11" s="15">
        <v>886</v>
      </c>
      <c r="E11" s="15">
        <v>910</v>
      </c>
      <c r="F11" s="15">
        <v>907</v>
      </c>
      <c r="G11" s="15">
        <v>904</v>
      </c>
      <c r="H11" s="15">
        <v>903</v>
      </c>
    </row>
    <row r="12" spans="1:8">
      <c r="A12" s="21" t="s">
        <v>42</v>
      </c>
      <c r="B12" s="25" t="s">
        <v>55</v>
      </c>
      <c r="C12" s="1" t="s">
        <v>8</v>
      </c>
      <c r="D12" s="6">
        <v>886</v>
      </c>
      <c r="E12" s="6">
        <f>(E9+F9)/2</f>
        <v>908.5</v>
      </c>
      <c r="F12" s="6">
        <f>(F9+G9)/2</f>
        <v>905.5</v>
      </c>
      <c r="G12" s="6">
        <f>(G9+H9)/2</f>
        <v>903.5</v>
      </c>
      <c r="H12" s="6">
        <f>(H9+(H9+H15+H18))/2</f>
        <v>906</v>
      </c>
    </row>
    <row r="13" spans="1:8">
      <c r="A13" s="21" t="s">
        <v>43</v>
      </c>
      <c r="B13" s="25" t="s">
        <v>40</v>
      </c>
      <c r="C13" s="1" t="s">
        <v>8</v>
      </c>
      <c r="D13" s="6">
        <v>3</v>
      </c>
      <c r="E13" s="6">
        <v>6</v>
      </c>
      <c r="F13" s="6">
        <v>1</v>
      </c>
      <c r="G13" s="6">
        <v>1</v>
      </c>
      <c r="H13" s="6">
        <v>1</v>
      </c>
    </row>
    <row r="14" spans="1:8">
      <c r="A14" s="21" t="s">
        <v>44</v>
      </c>
      <c r="B14" s="25" t="s">
        <v>41</v>
      </c>
      <c r="C14" s="1" t="s">
        <v>8</v>
      </c>
      <c r="D14" s="6">
        <v>22</v>
      </c>
      <c r="E14" s="6">
        <v>13</v>
      </c>
      <c r="F14" s="6">
        <v>3</v>
      </c>
      <c r="G14" s="6">
        <v>3</v>
      </c>
      <c r="H14" s="6">
        <v>3</v>
      </c>
    </row>
    <row r="15" spans="1:8">
      <c r="A15" s="21" t="s">
        <v>45</v>
      </c>
      <c r="B15" s="25" t="s">
        <v>82</v>
      </c>
      <c r="C15" s="1" t="s">
        <v>8</v>
      </c>
      <c r="D15" s="6">
        <v>-19</v>
      </c>
      <c r="E15" s="6">
        <f>E13-E14</f>
        <v>-7</v>
      </c>
      <c r="F15" s="6">
        <f>F13-F14</f>
        <v>-2</v>
      </c>
      <c r="G15" s="6">
        <f>G13-G14</f>
        <v>-2</v>
      </c>
      <c r="H15" s="6">
        <f>H13-H14</f>
        <v>-2</v>
      </c>
    </row>
    <row r="16" spans="1:8">
      <c r="A16" s="21" t="s">
        <v>48</v>
      </c>
      <c r="B16" s="25" t="s">
        <v>83</v>
      </c>
      <c r="C16" s="1" t="s">
        <v>8</v>
      </c>
      <c r="D16" s="6">
        <v>22</v>
      </c>
      <c r="E16" s="6">
        <v>23</v>
      </c>
      <c r="F16" s="6">
        <v>9</v>
      </c>
      <c r="G16" s="6">
        <v>9</v>
      </c>
      <c r="H16" s="6">
        <v>9</v>
      </c>
    </row>
    <row r="17" spans="1:8">
      <c r="A17" s="21" t="s">
        <v>49</v>
      </c>
      <c r="B17" s="25" t="s">
        <v>84</v>
      </c>
      <c r="C17" s="1" t="s">
        <v>8</v>
      </c>
      <c r="D17" s="6">
        <v>20</v>
      </c>
      <c r="E17" s="6">
        <v>19</v>
      </c>
      <c r="F17" s="6">
        <v>5</v>
      </c>
      <c r="G17" s="6">
        <v>3</v>
      </c>
      <c r="H17" s="6">
        <v>1</v>
      </c>
    </row>
    <row r="18" spans="1:8">
      <c r="A18" s="21" t="s">
        <v>50</v>
      </c>
      <c r="B18" s="25" t="s">
        <v>52</v>
      </c>
      <c r="C18" s="1" t="s">
        <v>8</v>
      </c>
      <c r="D18" s="6">
        <f>D16-D17</f>
        <v>2</v>
      </c>
      <c r="E18" s="6">
        <f>E16-E17</f>
        <v>4</v>
      </c>
      <c r="F18" s="6">
        <f>F16-F17</f>
        <v>4</v>
      </c>
      <c r="G18" s="6">
        <f>G16-G17</f>
        <v>6</v>
      </c>
      <c r="H18" s="6">
        <f>H16-H17</f>
        <v>8</v>
      </c>
    </row>
    <row r="19" spans="1:8" ht="31.5">
      <c r="A19" s="21" t="s">
        <v>60</v>
      </c>
      <c r="B19" s="25" t="s">
        <v>9</v>
      </c>
      <c r="C19" s="1" t="s">
        <v>76</v>
      </c>
      <c r="D19" s="6">
        <v>2</v>
      </c>
      <c r="E19" s="6">
        <f>E13/E12*1000</f>
        <v>6.6042927903137034</v>
      </c>
      <c r="F19" s="6">
        <f>F13/F12*1000</f>
        <v>1.1043622308117063</v>
      </c>
      <c r="G19" s="6">
        <f>G13/G12*1000</f>
        <v>1.1068068622025455</v>
      </c>
      <c r="H19" s="6">
        <f>H13/H12*1000</f>
        <v>1.1037527593818985</v>
      </c>
    </row>
    <row r="20" spans="1:8" ht="31.5">
      <c r="A20" s="21" t="s">
        <v>61</v>
      </c>
      <c r="B20" s="25" t="s">
        <v>10</v>
      </c>
      <c r="C20" s="1" t="s">
        <v>76</v>
      </c>
      <c r="D20" s="6">
        <v>24.1</v>
      </c>
      <c r="E20" s="6">
        <v>14.4</v>
      </c>
      <c r="F20" s="6">
        <f>F14/F12*1000</f>
        <v>3.3130866924351188</v>
      </c>
      <c r="G20" s="6">
        <f>G14/G12*1000</f>
        <v>3.3204205866076371</v>
      </c>
      <c r="H20" s="6">
        <f>H14/H12*1000</f>
        <v>3.3112582781456954</v>
      </c>
    </row>
    <row r="21" spans="1:8" ht="31.5">
      <c r="A21" s="21" t="s">
        <v>62</v>
      </c>
      <c r="B21" s="25" t="s">
        <v>11</v>
      </c>
      <c r="C21" s="1" t="s">
        <v>76</v>
      </c>
      <c r="D21" s="6">
        <f>(D19-D20)/D12*1000</f>
        <v>-24.943566591422123</v>
      </c>
      <c r="E21" s="6">
        <f>(E19-E20)/E12*1000</f>
        <v>-8.5808554867212958</v>
      </c>
      <c r="F21" s="6">
        <f>(F19-F20)/F12*1000</f>
        <v>-2.4392318736868166</v>
      </c>
      <c r="G21" s="6">
        <f>(G19-G20)/G12*1000</f>
        <v>-2.4500428604372901</v>
      </c>
      <c r="H21" s="6">
        <f>(H19-H20)/H12*1000</f>
        <v>-2.4365403076863097</v>
      </c>
    </row>
    <row r="22" spans="1:8" ht="30.75" customHeight="1">
      <c r="A22" s="21" t="s">
        <v>63</v>
      </c>
      <c r="B22" s="25" t="s">
        <v>12</v>
      </c>
      <c r="C22" s="1" t="s">
        <v>76</v>
      </c>
      <c r="D22" s="6">
        <f>D18/D12*1000</f>
        <v>2.2573363431151239</v>
      </c>
      <c r="E22" s="6">
        <f>E18/E12*1000</f>
        <v>4.4028618602091356</v>
      </c>
      <c r="F22" s="6">
        <f>F18/F12*1000</f>
        <v>4.417448923246825</v>
      </c>
      <c r="G22" s="6">
        <f>G18/G12*1000</f>
        <v>6.6408411732152741</v>
      </c>
      <c r="H22" s="6">
        <f>H18/H12*1000</f>
        <v>8.8300220750551883</v>
      </c>
    </row>
    <row r="23" spans="1:8" hidden="1">
      <c r="A23" s="7" t="s">
        <v>13</v>
      </c>
      <c r="B23" s="23" t="s">
        <v>15</v>
      </c>
      <c r="C23" s="14"/>
      <c r="D23" s="14"/>
      <c r="E23" s="14"/>
      <c r="F23" s="14"/>
      <c r="G23" s="14"/>
      <c r="H23" s="14"/>
    </row>
    <row r="24" spans="1:8" ht="63" hidden="1">
      <c r="A24" s="21" t="s">
        <v>59</v>
      </c>
      <c r="B24" s="20" t="s">
        <v>85</v>
      </c>
      <c r="C24" s="1" t="s">
        <v>74</v>
      </c>
      <c r="D24" s="14"/>
      <c r="E24" s="14"/>
      <c r="F24" s="14"/>
      <c r="G24" s="14"/>
      <c r="H24" s="14"/>
    </row>
    <row r="25" spans="1:8" ht="38.25" hidden="1" customHeight="1">
      <c r="A25" s="36" t="s">
        <v>42</v>
      </c>
      <c r="B25" s="29" t="s">
        <v>58</v>
      </c>
      <c r="C25" s="1" t="s">
        <v>104</v>
      </c>
      <c r="D25" s="6"/>
      <c r="E25" s="6"/>
      <c r="F25" s="6"/>
      <c r="G25" s="6"/>
      <c r="H25" s="6"/>
    </row>
    <row r="26" spans="1:8" ht="46.5" hidden="1" customHeight="1">
      <c r="A26" s="36"/>
      <c r="B26" s="30"/>
      <c r="C26" s="1" t="s">
        <v>81</v>
      </c>
      <c r="D26" s="6"/>
      <c r="E26" s="6" t="e">
        <f>E25/D25*100</f>
        <v>#DIV/0!</v>
      </c>
      <c r="F26" s="6" t="e">
        <f>F25/E25*100</f>
        <v>#DIV/0!</v>
      </c>
      <c r="G26" s="6" t="e">
        <f>G25/F25*100</f>
        <v>#DIV/0!</v>
      </c>
      <c r="H26" s="6" t="e">
        <f>H25/G25*100</f>
        <v>#DIV/0!</v>
      </c>
    </row>
    <row r="27" spans="1:8" ht="15" customHeight="1">
      <c r="A27" s="7" t="s">
        <v>14</v>
      </c>
      <c r="B27" s="35" t="s">
        <v>18</v>
      </c>
      <c r="C27" s="35"/>
      <c r="D27" s="35"/>
      <c r="E27" s="35"/>
      <c r="F27" s="35"/>
      <c r="G27" s="35"/>
      <c r="H27" s="35"/>
    </row>
    <row r="28" spans="1:8">
      <c r="A28" s="36">
        <v>1</v>
      </c>
      <c r="B28" s="29" t="s">
        <v>66</v>
      </c>
      <c r="C28" s="1" t="s">
        <v>104</v>
      </c>
      <c r="D28" s="6">
        <v>322800</v>
      </c>
      <c r="E28" s="6">
        <f>E30+E32</f>
        <v>324000</v>
      </c>
      <c r="F28" s="6">
        <f>F30+F32</f>
        <v>325500</v>
      </c>
      <c r="G28" s="6">
        <f>G30+G32</f>
        <v>326500</v>
      </c>
      <c r="H28" s="6">
        <f>H30+H32</f>
        <v>354500</v>
      </c>
    </row>
    <row r="29" spans="1:8" ht="63">
      <c r="A29" s="36"/>
      <c r="B29" s="30"/>
      <c r="C29" s="1" t="s">
        <v>81</v>
      </c>
      <c r="D29" s="6">
        <v>122</v>
      </c>
      <c r="E29" s="6">
        <f>E28*100/D28</f>
        <v>100.37174721189591</v>
      </c>
      <c r="F29" s="6">
        <f>F28*100/E28</f>
        <v>100.46296296296296</v>
      </c>
      <c r="G29" s="6">
        <f>G28*100/F28</f>
        <v>100.30721966205837</v>
      </c>
      <c r="H29" s="6">
        <f>H28*100/G28</f>
        <v>108.57580398162328</v>
      </c>
    </row>
    <row r="30" spans="1:8">
      <c r="A30" s="36" t="s">
        <v>36</v>
      </c>
      <c r="B30" s="29" t="s">
        <v>56</v>
      </c>
      <c r="C30" s="1" t="s">
        <v>104</v>
      </c>
      <c r="D30" s="6">
        <v>4300</v>
      </c>
      <c r="E30" s="6">
        <v>4000</v>
      </c>
      <c r="F30" s="6">
        <v>4500</v>
      </c>
      <c r="G30" s="6">
        <v>4500</v>
      </c>
      <c r="H30" s="6">
        <v>4500</v>
      </c>
    </row>
    <row r="31" spans="1:8" ht="63">
      <c r="A31" s="36"/>
      <c r="B31" s="30"/>
      <c r="C31" s="1" t="s">
        <v>81</v>
      </c>
      <c r="D31" s="6">
        <v>180.5</v>
      </c>
      <c r="E31" s="6">
        <f>E30/D30*100</f>
        <v>93.023255813953483</v>
      </c>
      <c r="F31" s="6">
        <f>F30/E30*100</f>
        <v>112.5</v>
      </c>
      <c r="G31" s="6">
        <f>G30/F30*100</f>
        <v>100</v>
      </c>
      <c r="H31" s="6">
        <v>103</v>
      </c>
    </row>
    <row r="32" spans="1:8">
      <c r="A32" s="36" t="s">
        <v>37</v>
      </c>
      <c r="B32" s="29" t="s">
        <v>57</v>
      </c>
      <c r="C32" s="1" t="s">
        <v>104</v>
      </c>
      <c r="D32" s="6">
        <v>318500</v>
      </c>
      <c r="E32" s="6">
        <v>320000</v>
      </c>
      <c r="F32" s="6">
        <v>321000</v>
      </c>
      <c r="G32" s="6">
        <v>322000</v>
      </c>
      <c r="H32" s="6">
        <v>350000</v>
      </c>
    </row>
    <row r="33" spans="1:8" ht="63" customHeight="1">
      <c r="A33" s="36"/>
      <c r="B33" s="48"/>
      <c r="C33" s="42" t="s">
        <v>81</v>
      </c>
      <c r="D33" s="40">
        <v>124.6</v>
      </c>
      <c r="E33" s="40">
        <f>E32/D32*100</f>
        <v>100.47095761381475</v>
      </c>
      <c r="F33" s="40">
        <f>F32/E32*100</f>
        <v>100.3125</v>
      </c>
      <c r="G33" s="40">
        <f>G32/F32*100</f>
        <v>100.31152647975077</v>
      </c>
      <c r="H33" s="40">
        <f>H32/G32*100</f>
        <v>108.69565217391303</v>
      </c>
    </row>
    <row r="34" spans="1:8">
      <c r="A34" s="36"/>
      <c r="B34" s="30"/>
      <c r="C34" s="43"/>
      <c r="D34" s="41"/>
      <c r="E34" s="41"/>
      <c r="F34" s="41"/>
      <c r="G34" s="41"/>
      <c r="H34" s="41"/>
    </row>
    <row r="35" spans="1:8">
      <c r="A35" s="7" t="s">
        <v>17</v>
      </c>
      <c r="B35" s="23" t="s">
        <v>24</v>
      </c>
      <c r="C35" s="14"/>
      <c r="D35" s="14"/>
      <c r="E35" s="14"/>
      <c r="F35" s="14"/>
      <c r="G35" s="14"/>
      <c r="H35" s="14"/>
    </row>
    <row r="36" spans="1:8" ht="31.5">
      <c r="A36" s="21" t="s">
        <v>59</v>
      </c>
      <c r="B36" s="25" t="s">
        <v>46</v>
      </c>
      <c r="C36" s="1" t="s">
        <v>26</v>
      </c>
      <c r="D36" s="6">
        <v>2576</v>
      </c>
      <c r="E36" s="6">
        <v>3000</v>
      </c>
      <c r="F36" s="6">
        <v>3000</v>
      </c>
      <c r="G36" s="6">
        <v>3000</v>
      </c>
      <c r="H36" s="28">
        <v>3000</v>
      </c>
    </row>
    <row r="37" spans="1:8" ht="31.5">
      <c r="A37" s="21" t="s">
        <v>42</v>
      </c>
      <c r="B37" s="25" t="s">
        <v>86</v>
      </c>
      <c r="C37" s="1" t="s">
        <v>74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1:8" ht="31.5">
      <c r="A38" s="21">
        <v>3</v>
      </c>
      <c r="B38" s="25" t="s">
        <v>64</v>
      </c>
      <c r="C38" s="1" t="s">
        <v>27</v>
      </c>
      <c r="D38" s="6">
        <v>3.3</v>
      </c>
      <c r="E38" s="6">
        <f>E36/E9</f>
        <v>3.2967032967032965</v>
      </c>
      <c r="F38" s="6">
        <f>F36/F9</f>
        <v>3.3076074972436604</v>
      </c>
      <c r="G38" s="6">
        <f>G36/G9</f>
        <v>3.3185840707964602</v>
      </c>
      <c r="H38" s="6">
        <f>H36/H9</f>
        <v>3.3222591362126246</v>
      </c>
    </row>
    <row r="39" spans="1:8">
      <c r="A39" s="7" t="s">
        <v>19</v>
      </c>
      <c r="B39" s="23" t="s">
        <v>29</v>
      </c>
      <c r="C39" s="14"/>
      <c r="D39" s="14"/>
      <c r="E39" s="14"/>
      <c r="F39" s="14"/>
      <c r="G39" s="14"/>
      <c r="H39" s="14"/>
    </row>
    <row r="40" spans="1:8" ht="31.5">
      <c r="A40" s="21" t="s">
        <v>59</v>
      </c>
      <c r="B40" s="25" t="s">
        <v>53</v>
      </c>
      <c r="C40" s="1" t="s">
        <v>51</v>
      </c>
      <c r="D40" s="6">
        <v>24.9</v>
      </c>
      <c r="E40" s="6">
        <v>23.6</v>
      </c>
      <c r="F40" s="6">
        <v>23.6</v>
      </c>
      <c r="G40" s="6">
        <v>23.6</v>
      </c>
      <c r="H40" s="6">
        <v>23.6</v>
      </c>
    </row>
    <row r="41" spans="1:8" ht="47.25">
      <c r="A41" s="21" t="s">
        <v>42</v>
      </c>
      <c r="B41" s="25" t="s">
        <v>87</v>
      </c>
      <c r="C41" s="1" t="s">
        <v>51</v>
      </c>
      <c r="D41" s="6">
        <v>13.4</v>
      </c>
      <c r="E41" s="6">
        <v>13.4</v>
      </c>
      <c r="F41" s="6">
        <v>13.4</v>
      </c>
      <c r="G41" s="6">
        <v>13.4</v>
      </c>
      <c r="H41" s="6">
        <v>13.4</v>
      </c>
    </row>
    <row r="42" spans="1:8" ht="78.75">
      <c r="A42" s="21" t="s">
        <v>43</v>
      </c>
      <c r="B42" s="25" t="s">
        <v>103</v>
      </c>
      <c r="C42" s="1" t="s">
        <v>7</v>
      </c>
      <c r="D42" s="6">
        <f>D41*100/D40</f>
        <v>53.815261044176708</v>
      </c>
      <c r="E42" s="6">
        <f>E41*100/E40</f>
        <v>56.779661016949149</v>
      </c>
      <c r="F42" s="6">
        <f>F41*100/F40</f>
        <v>56.779661016949149</v>
      </c>
      <c r="G42" s="6">
        <f>G41*100/G40</f>
        <v>56.779661016949149</v>
      </c>
      <c r="H42" s="6">
        <f>H41*100/H40</f>
        <v>56.779661016949149</v>
      </c>
    </row>
    <row r="43" spans="1:8">
      <c r="A43" s="7" t="s">
        <v>20</v>
      </c>
      <c r="B43" s="23" t="s">
        <v>21</v>
      </c>
      <c r="C43" s="14"/>
      <c r="D43" s="14"/>
      <c r="E43" s="14"/>
      <c r="F43" s="14"/>
      <c r="G43" s="14"/>
      <c r="H43" s="14"/>
    </row>
    <row r="44" spans="1:8">
      <c r="A44" s="44">
        <v>1</v>
      </c>
      <c r="B44" s="45" t="s">
        <v>69</v>
      </c>
      <c r="C44" s="1" t="s">
        <v>104</v>
      </c>
      <c r="D44" s="6">
        <v>203.8</v>
      </c>
      <c r="E44" s="6">
        <v>212.4</v>
      </c>
      <c r="F44" s="6">
        <v>224</v>
      </c>
      <c r="G44" s="6">
        <v>233.7</v>
      </c>
      <c r="H44" s="6">
        <v>243.7</v>
      </c>
    </row>
    <row r="45" spans="1:8" ht="63">
      <c r="A45" s="44"/>
      <c r="B45" s="45"/>
      <c r="C45" s="1" t="s">
        <v>81</v>
      </c>
      <c r="D45" s="6">
        <v>100</v>
      </c>
      <c r="E45" s="6">
        <f>E44/D44*100</f>
        <v>104.21982335623159</v>
      </c>
      <c r="F45" s="6">
        <f>F44/E44*100</f>
        <v>105.46139359698681</v>
      </c>
      <c r="G45" s="6">
        <f>G44/F44*100</f>
        <v>104.33035714285714</v>
      </c>
      <c r="H45" s="6">
        <f>H44/G44*100</f>
        <v>104.27899015832263</v>
      </c>
    </row>
    <row r="46" spans="1:8">
      <c r="A46" s="44" t="s">
        <v>42</v>
      </c>
      <c r="B46" s="45" t="s">
        <v>47</v>
      </c>
      <c r="C46" s="1" t="s">
        <v>104</v>
      </c>
      <c r="D46" s="6">
        <v>3723.8</v>
      </c>
      <c r="E46" s="6">
        <v>3891.37</v>
      </c>
      <c r="F46" s="6">
        <v>4066.48</v>
      </c>
      <c r="G46" s="6">
        <v>4249.7330000000002</v>
      </c>
      <c r="H46" s="6">
        <v>4419.45</v>
      </c>
    </row>
    <row r="47" spans="1:8" ht="99.75" customHeight="1">
      <c r="A47" s="44"/>
      <c r="B47" s="45"/>
      <c r="C47" s="1" t="s">
        <v>81</v>
      </c>
      <c r="D47" s="6">
        <v>134.5</v>
      </c>
      <c r="E47" s="6">
        <f>E46*100/D46</f>
        <v>104.49997314571137</v>
      </c>
      <c r="F47" s="6">
        <f>F46*100/E46</f>
        <v>104.49995759848075</v>
      </c>
      <c r="G47" s="6">
        <f>G46*100/F46</f>
        <v>104.50642816391573</v>
      </c>
      <c r="H47" s="6">
        <f>H46*100/G46</f>
        <v>103.99359206801932</v>
      </c>
    </row>
    <row r="48" spans="1:8" ht="31.5">
      <c r="A48" s="26" t="s">
        <v>43</v>
      </c>
      <c r="B48" s="25" t="s">
        <v>88</v>
      </c>
      <c r="C48" s="1" t="s">
        <v>74</v>
      </c>
      <c r="D48" s="6">
        <v>47</v>
      </c>
      <c r="E48" s="6">
        <v>47</v>
      </c>
      <c r="F48" s="6">
        <v>47</v>
      </c>
      <c r="G48" s="6">
        <v>47</v>
      </c>
      <c r="H48" s="6">
        <v>47</v>
      </c>
    </row>
    <row r="49" spans="1:8" ht="30.75" customHeight="1">
      <c r="A49" s="26" t="s">
        <v>44</v>
      </c>
      <c r="B49" s="25" t="s">
        <v>89</v>
      </c>
      <c r="C49" s="1" t="s">
        <v>26</v>
      </c>
      <c r="D49" s="6">
        <v>2239.6999999999998</v>
      </c>
      <c r="E49" s="6">
        <v>2239.6999999999998</v>
      </c>
      <c r="F49" s="6">
        <v>2239.6999999999998</v>
      </c>
      <c r="G49" s="6">
        <v>2239.6999999999998</v>
      </c>
      <c r="H49" s="6">
        <v>2239.6999999999998</v>
      </c>
    </row>
    <row r="50" spans="1:8" ht="31.5">
      <c r="A50" s="26" t="s">
        <v>45</v>
      </c>
      <c r="B50" s="25" t="s">
        <v>90</v>
      </c>
      <c r="C50" s="1" t="s">
        <v>74</v>
      </c>
      <c r="D50" s="6">
        <v>1</v>
      </c>
      <c r="E50" s="6">
        <v>1</v>
      </c>
      <c r="F50" s="6">
        <v>1</v>
      </c>
      <c r="G50" s="6">
        <v>1</v>
      </c>
      <c r="H50" s="6">
        <v>1</v>
      </c>
    </row>
    <row r="51" spans="1:8" ht="63">
      <c r="A51" s="26" t="s">
        <v>48</v>
      </c>
      <c r="B51" s="25" t="s">
        <v>91</v>
      </c>
      <c r="C51" s="1" t="s">
        <v>74</v>
      </c>
      <c r="D51" s="6">
        <v>1</v>
      </c>
      <c r="E51" s="6">
        <v>1</v>
      </c>
      <c r="F51" s="6">
        <v>1</v>
      </c>
      <c r="G51" s="6">
        <v>1</v>
      </c>
      <c r="H51" s="6">
        <v>1</v>
      </c>
    </row>
    <row r="52" spans="1:8">
      <c r="A52" s="7" t="s">
        <v>22</v>
      </c>
      <c r="B52" s="23" t="s">
        <v>78</v>
      </c>
      <c r="C52" s="1"/>
      <c r="D52" s="6"/>
      <c r="E52" s="6"/>
      <c r="F52" s="6"/>
      <c r="G52" s="6"/>
      <c r="H52" s="6"/>
    </row>
    <row r="53" spans="1:8" ht="31.5">
      <c r="A53" s="26" t="s">
        <v>59</v>
      </c>
      <c r="B53" s="25" t="s">
        <v>73</v>
      </c>
      <c r="C53" s="1" t="s">
        <v>74</v>
      </c>
      <c r="D53" s="6">
        <v>34</v>
      </c>
      <c r="E53" s="6">
        <v>35</v>
      </c>
      <c r="F53" s="6">
        <v>34</v>
      </c>
      <c r="G53" s="6">
        <v>34</v>
      </c>
      <c r="H53" s="6">
        <v>34</v>
      </c>
    </row>
    <row r="54" spans="1:8" ht="63">
      <c r="A54" s="26" t="s">
        <v>42</v>
      </c>
      <c r="B54" s="25" t="s">
        <v>79</v>
      </c>
      <c r="C54" s="1" t="s">
        <v>75</v>
      </c>
      <c r="D54" s="6">
        <v>19</v>
      </c>
      <c r="E54" s="6">
        <v>19</v>
      </c>
      <c r="F54" s="6">
        <v>19</v>
      </c>
      <c r="G54" s="6">
        <v>19</v>
      </c>
      <c r="H54" s="6">
        <v>19</v>
      </c>
    </row>
    <row r="55" spans="1:8" ht="47.25">
      <c r="A55" s="26" t="s">
        <v>43</v>
      </c>
      <c r="B55" s="25" t="s">
        <v>92</v>
      </c>
      <c r="C55" s="1" t="s">
        <v>74</v>
      </c>
      <c r="D55" s="6">
        <v>24</v>
      </c>
      <c r="E55" s="6">
        <v>26</v>
      </c>
      <c r="F55" s="6">
        <v>24</v>
      </c>
      <c r="G55" s="6">
        <v>24</v>
      </c>
      <c r="H55" s="6">
        <v>24</v>
      </c>
    </row>
    <row r="56" spans="1:8">
      <c r="A56" s="7" t="s">
        <v>25</v>
      </c>
      <c r="B56" s="23" t="s">
        <v>23</v>
      </c>
      <c r="C56" s="14"/>
      <c r="D56" s="14"/>
      <c r="E56" s="14"/>
      <c r="F56" s="14"/>
      <c r="G56" s="14"/>
      <c r="H56" s="14"/>
    </row>
    <row r="57" spans="1:8">
      <c r="A57" s="46">
        <v>1</v>
      </c>
      <c r="B57" s="29" t="s">
        <v>80</v>
      </c>
      <c r="C57" s="1" t="s">
        <v>104</v>
      </c>
      <c r="D57" s="6">
        <v>118800</v>
      </c>
      <c r="E57" s="6">
        <v>120000</v>
      </c>
      <c r="F57" s="6">
        <v>123000</v>
      </c>
      <c r="G57" s="6">
        <v>125000</v>
      </c>
      <c r="H57" s="6">
        <v>275000</v>
      </c>
    </row>
    <row r="58" spans="1:8" ht="63">
      <c r="A58" s="47"/>
      <c r="B58" s="30"/>
      <c r="C58" s="1" t="s">
        <v>81</v>
      </c>
      <c r="D58" s="6">
        <v>495</v>
      </c>
      <c r="E58" s="6">
        <f>E57/D57*100</f>
        <v>101.01010101010101</v>
      </c>
      <c r="F58" s="6">
        <f>F57/E57*100</f>
        <v>102.49999999999999</v>
      </c>
      <c r="G58" s="6">
        <f>G57/F57*100</f>
        <v>101.62601626016261</v>
      </c>
      <c r="H58" s="6">
        <f>H57/G57*100</f>
        <v>220.00000000000003</v>
      </c>
    </row>
    <row r="59" spans="1:8" ht="31.5">
      <c r="A59" s="7" t="s">
        <v>28</v>
      </c>
      <c r="B59" s="23" t="s">
        <v>111</v>
      </c>
      <c r="C59" s="1"/>
    </row>
    <row r="60" spans="1:8" ht="31.5">
      <c r="A60" s="21">
        <v>1</v>
      </c>
      <c r="B60" s="25" t="s">
        <v>112</v>
      </c>
      <c r="C60" s="1" t="s">
        <v>104</v>
      </c>
      <c r="D60" s="6">
        <f>D61+D64</f>
        <v>43184</v>
      </c>
      <c r="E60" s="6">
        <f>E61+E64</f>
        <v>45089.3</v>
      </c>
      <c r="F60" s="27">
        <f>F61+F64</f>
        <v>21569.4</v>
      </c>
      <c r="G60" s="27">
        <f>G61+G64</f>
        <v>23243.8</v>
      </c>
      <c r="H60" s="27">
        <f>H61+H64</f>
        <v>21264.5</v>
      </c>
    </row>
    <row r="61" spans="1:8">
      <c r="A61" s="21" t="s">
        <v>36</v>
      </c>
      <c r="B61" s="25" t="s">
        <v>113</v>
      </c>
      <c r="C61" s="1" t="s">
        <v>104</v>
      </c>
      <c r="D61" s="6">
        <f>D62+D63</f>
        <v>16287.7</v>
      </c>
      <c r="E61" s="6">
        <f>E62+E63</f>
        <v>13276.5</v>
      </c>
      <c r="F61" s="27">
        <f>F62+F63</f>
        <v>13788.300000000001</v>
      </c>
      <c r="G61" s="27">
        <f>G62+G63</f>
        <v>15766.099999999999</v>
      </c>
      <c r="H61" s="27">
        <f>H62+H63</f>
        <v>15575.5</v>
      </c>
    </row>
    <row r="62" spans="1:8">
      <c r="A62" s="21" t="s">
        <v>114</v>
      </c>
      <c r="B62" s="25" t="s">
        <v>115</v>
      </c>
      <c r="C62" s="1" t="s">
        <v>104</v>
      </c>
      <c r="D62" s="6">
        <v>15050.7</v>
      </c>
      <c r="E62" s="6">
        <v>11017.5</v>
      </c>
      <c r="F62" s="27">
        <v>11867.1</v>
      </c>
      <c r="G62" s="27">
        <v>12864.9</v>
      </c>
      <c r="H62" s="27">
        <v>13254.3</v>
      </c>
    </row>
    <row r="63" spans="1:8">
      <c r="A63" s="21" t="s">
        <v>116</v>
      </c>
      <c r="B63" s="25" t="s">
        <v>117</v>
      </c>
      <c r="C63" s="1" t="s">
        <v>104</v>
      </c>
      <c r="D63" s="6">
        <v>1237</v>
      </c>
      <c r="E63" s="6">
        <v>2259</v>
      </c>
      <c r="F63" s="27">
        <v>1921.2</v>
      </c>
      <c r="G63" s="27">
        <v>2901.2</v>
      </c>
      <c r="H63" s="27">
        <v>2321.1999999999998</v>
      </c>
    </row>
    <row r="64" spans="1:8">
      <c r="A64" s="21" t="s">
        <v>37</v>
      </c>
      <c r="B64" s="25" t="s">
        <v>118</v>
      </c>
      <c r="C64" s="1" t="s">
        <v>104</v>
      </c>
      <c r="D64" s="6">
        <v>26896.3</v>
      </c>
      <c r="E64" s="6">
        <v>31812.799999999999</v>
      </c>
      <c r="F64" s="27">
        <v>7781.1</v>
      </c>
      <c r="G64" s="27">
        <v>7477.7000000000007</v>
      </c>
      <c r="H64" s="27">
        <v>5689</v>
      </c>
    </row>
    <row r="65" spans="1:8" ht="31.5">
      <c r="A65" s="21">
        <v>2</v>
      </c>
      <c r="B65" s="25" t="s">
        <v>119</v>
      </c>
      <c r="C65" s="1" t="s">
        <v>104</v>
      </c>
      <c r="D65" s="6">
        <v>43151.6</v>
      </c>
      <c r="E65" s="6">
        <v>49478.5</v>
      </c>
      <c r="F65" s="6">
        <v>21669.4</v>
      </c>
      <c r="G65" s="6">
        <v>24189.8</v>
      </c>
      <c r="H65" s="6">
        <v>22199</v>
      </c>
    </row>
    <row r="66" spans="1:8">
      <c r="A66" s="21" t="s">
        <v>120</v>
      </c>
      <c r="B66" s="9" t="s">
        <v>121</v>
      </c>
      <c r="C66" s="1" t="s">
        <v>104</v>
      </c>
      <c r="D66" s="6">
        <v>32586</v>
      </c>
      <c r="E66" s="6">
        <v>38458.1</v>
      </c>
      <c r="F66" s="6">
        <v>9327.7999999999993</v>
      </c>
      <c r="G66" s="6">
        <v>13298.7</v>
      </c>
      <c r="H66" s="6">
        <v>10912.6</v>
      </c>
    </row>
    <row r="67" spans="1:8" ht="31.5">
      <c r="A67" s="21">
        <v>3</v>
      </c>
      <c r="B67" s="25" t="s">
        <v>122</v>
      </c>
      <c r="C67" s="1" t="s">
        <v>104</v>
      </c>
      <c r="D67" s="6">
        <v>32.4</v>
      </c>
      <c r="E67" s="6">
        <f>E60-E65</f>
        <v>-4389.1999999999971</v>
      </c>
      <c r="F67" s="6">
        <f>F60-F65</f>
        <v>-100</v>
      </c>
      <c r="G67" s="6">
        <f>G60-G65</f>
        <v>-946</v>
      </c>
      <c r="H67" s="6">
        <f>H60-H65</f>
        <v>-934.5</v>
      </c>
    </row>
    <row r="68" spans="1:8">
      <c r="A68" s="7" t="s">
        <v>28</v>
      </c>
      <c r="B68" s="23" t="s">
        <v>30</v>
      </c>
      <c r="C68" s="14"/>
      <c r="D68" s="14"/>
      <c r="E68" s="14"/>
      <c r="F68" s="14"/>
      <c r="G68" s="14"/>
      <c r="H68" s="14"/>
    </row>
    <row r="69" spans="1:8" ht="31.5">
      <c r="A69" s="21">
        <v>1</v>
      </c>
      <c r="B69" s="25" t="s">
        <v>31</v>
      </c>
      <c r="C69" s="1" t="s">
        <v>8</v>
      </c>
      <c r="D69" s="6">
        <v>350</v>
      </c>
      <c r="E69" s="6">
        <v>350</v>
      </c>
      <c r="F69" s="6">
        <v>350</v>
      </c>
      <c r="G69" s="6">
        <v>350</v>
      </c>
      <c r="H69" s="6">
        <v>350</v>
      </c>
    </row>
    <row r="70" spans="1:8" ht="47.25">
      <c r="A70" s="21" t="s">
        <v>42</v>
      </c>
      <c r="B70" s="25" t="s">
        <v>33</v>
      </c>
      <c r="C70" s="1" t="s">
        <v>8</v>
      </c>
      <c r="D70" s="24">
        <v>0</v>
      </c>
      <c r="E70" s="6">
        <v>0</v>
      </c>
      <c r="F70" s="6">
        <v>1</v>
      </c>
      <c r="G70" s="6">
        <v>1</v>
      </c>
      <c r="H70" s="6">
        <v>1</v>
      </c>
    </row>
    <row r="71" spans="1:8" ht="31.5">
      <c r="A71" s="21" t="s">
        <v>43</v>
      </c>
      <c r="B71" s="25" t="s">
        <v>32</v>
      </c>
      <c r="C71" s="1" t="s">
        <v>7</v>
      </c>
      <c r="D71" s="24">
        <v>0</v>
      </c>
      <c r="E71" s="6">
        <v>0</v>
      </c>
      <c r="F71" s="6">
        <v>0</v>
      </c>
      <c r="G71" s="6">
        <v>0</v>
      </c>
      <c r="H71" s="6">
        <v>0</v>
      </c>
    </row>
    <row r="72" spans="1:8" ht="47.25">
      <c r="A72" s="21" t="s">
        <v>44</v>
      </c>
      <c r="B72" s="25" t="s">
        <v>34</v>
      </c>
      <c r="C72" s="1" t="s">
        <v>35</v>
      </c>
      <c r="D72" s="16">
        <v>0</v>
      </c>
      <c r="E72" s="6">
        <v>7</v>
      </c>
      <c r="F72" s="6">
        <v>0</v>
      </c>
      <c r="G72" s="6">
        <v>0</v>
      </c>
      <c r="H72" s="6">
        <v>0</v>
      </c>
    </row>
    <row r="73" spans="1:8" ht="47.25">
      <c r="A73" s="21" t="s">
        <v>45</v>
      </c>
      <c r="B73" s="25" t="s">
        <v>108</v>
      </c>
      <c r="C73" s="1" t="s">
        <v>8</v>
      </c>
      <c r="D73" s="6">
        <v>51</v>
      </c>
      <c r="E73" s="6">
        <v>51</v>
      </c>
      <c r="F73" s="6">
        <v>51</v>
      </c>
      <c r="G73" s="6">
        <v>51</v>
      </c>
      <c r="H73" s="6">
        <v>51</v>
      </c>
    </row>
    <row r="74" spans="1:8" ht="24" customHeight="1">
      <c r="A74" s="36" t="s">
        <v>48</v>
      </c>
      <c r="B74" s="45" t="s">
        <v>67</v>
      </c>
      <c r="C74" s="1" t="s">
        <v>65</v>
      </c>
      <c r="D74" s="6">
        <v>57393.3</v>
      </c>
      <c r="E74" s="6">
        <v>59975.99</v>
      </c>
      <c r="F74" s="6">
        <v>67293.100000000006</v>
      </c>
      <c r="G74" s="6">
        <v>73134.100000000006</v>
      </c>
      <c r="H74" s="6">
        <v>78692.3</v>
      </c>
    </row>
    <row r="75" spans="1:8" ht="28.5" customHeight="1">
      <c r="A75" s="36"/>
      <c r="B75" s="45"/>
      <c r="C75" s="1" t="s">
        <v>16</v>
      </c>
      <c r="D75" s="6">
        <v>110.4</v>
      </c>
      <c r="E75" s="6">
        <f>E74/D74*100</f>
        <v>104.49998518990893</v>
      </c>
      <c r="F75" s="6">
        <f>F74/E74*100</f>
        <v>112.20006539283472</v>
      </c>
      <c r="G75" s="6">
        <f>G74/F74*100</f>
        <v>108.6799389536223</v>
      </c>
      <c r="H75" s="6">
        <f>H74/G74*100</f>
        <v>107.60001148575013</v>
      </c>
    </row>
    <row r="76" spans="1:8" ht="31.5">
      <c r="A76" s="21" t="s">
        <v>49</v>
      </c>
      <c r="B76" s="25" t="s">
        <v>68</v>
      </c>
      <c r="C76" s="1" t="s">
        <v>104</v>
      </c>
      <c r="D76" s="6">
        <f>D73*D74*12/1000</f>
        <v>35124.6996</v>
      </c>
      <c r="E76" s="6">
        <f>E73*E74*12/1000</f>
        <v>36705.305879999993</v>
      </c>
      <c r="F76" s="6">
        <f>F73*F74*12/1000</f>
        <v>41183.377200000003</v>
      </c>
      <c r="G76" s="6">
        <f>G73*G74*12/1000</f>
        <v>44758.069200000005</v>
      </c>
      <c r="H76" s="6">
        <f>H73*H74*12/1000</f>
        <v>48159.687600000005</v>
      </c>
    </row>
    <row r="77" spans="1:8">
      <c r="A77" s="3" t="s">
        <v>77</v>
      </c>
      <c r="B77" s="4" t="s">
        <v>94</v>
      </c>
      <c r="C77" s="2"/>
      <c r="D77" s="2"/>
      <c r="E77" s="2"/>
      <c r="F77" s="2"/>
      <c r="G77" s="2"/>
      <c r="H77" s="2"/>
    </row>
    <row r="78" spans="1:8">
      <c r="A78" s="17">
        <v>1</v>
      </c>
      <c r="B78" s="2" t="s">
        <v>95</v>
      </c>
      <c r="C78" s="2"/>
      <c r="D78" s="2"/>
      <c r="E78" s="2"/>
      <c r="F78" s="2"/>
      <c r="G78" s="2"/>
      <c r="H78" s="2"/>
    </row>
    <row r="79" spans="1:8" ht="47.25">
      <c r="A79" s="17" t="s">
        <v>36</v>
      </c>
      <c r="B79" s="2" t="s">
        <v>96</v>
      </c>
      <c r="C79" s="1" t="s">
        <v>105</v>
      </c>
      <c r="D79" s="2">
        <v>14</v>
      </c>
      <c r="E79" s="2">
        <v>14</v>
      </c>
      <c r="F79" s="2">
        <v>14</v>
      </c>
      <c r="G79" s="2">
        <v>14</v>
      </c>
      <c r="H79" s="2">
        <v>14</v>
      </c>
    </row>
    <row r="80" spans="1:8" ht="31.5">
      <c r="A80" s="17" t="s">
        <v>37</v>
      </c>
      <c r="B80" s="2" t="s">
        <v>99</v>
      </c>
      <c r="C80" s="1" t="s">
        <v>106</v>
      </c>
      <c r="D80" s="2">
        <v>1.0900000000000001</v>
      </c>
      <c r="E80" s="2">
        <v>1.0900000000000001</v>
      </c>
      <c r="F80" s="2">
        <v>1.0900000000000001</v>
      </c>
      <c r="G80" s="2">
        <v>1.0900000000000001</v>
      </c>
      <c r="H80" s="2">
        <v>1.0900000000000001</v>
      </c>
    </row>
    <row r="81" spans="1:8" ht="31.5">
      <c r="A81" s="17" t="s">
        <v>38</v>
      </c>
      <c r="B81" s="2" t="s">
        <v>97</v>
      </c>
      <c r="C81" s="1" t="s">
        <v>106</v>
      </c>
      <c r="D81" s="2">
        <v>1.0900000000000001</v>
      </c>
      <c r="E81" s="2">
        <v>1.0900000000000001</v>
      </c>
      <c r="F81" s="2">
        <v>1.0900000000000001</v>
      </c>
      <c r="G81" s="2">
        <v>1.0900000000000001</v>
      </c>
      <c r="H81" s="2">
        <v>1.0900000000000001</v>
      </c>
    </row>
    <row r="82" spans="1:8" ht="31.5">
      <c r="A82" s="17" t="s">
        <v>39</v>
      </c>
      <c r="B82" s="2" t="s">
        <v>98</v>
      </c>
      <c r="C82" s="1" t="s">
        <v>107</v>
      </c>
      <c r="D82" s="2">
        <v>1.5169999999999999</v>
      </c>
      <c r="E82" s="2">
        <v>1.5169999999999999</v>
      </c>
      <c r="F82" s="2">
        <v>1.76</v>
      </c>
      <c r="G82" s="2">
        <v>1.76</v>
      </c>
      <c r="H82" s="2">
        <v>1.76</v>
      </c>
    </row>
    <row r="83" spans="1:8">
      <c r="A83" s="3" t="s">
        <v>93</v>
      </c>
      <c r="B83" s="4" t="s">
        <v>100</v>
      </c>
      <c r="C83" s="24"/>
      <c r="D83" s="2"/>
      <c r="E83" s="2"/>
      <c r="F83" s="2"/>
      <c r="G83" s="2"/>
      <c r="H83" s="2"/>
    </row>
    <row r="84" spans="1:8" ht="31.5">
      <c r="A84" s="5">
        <v>1</v>
      </c>
      <c r="B84" s="25" t="s">
        <v>101</v>
      </c>
      <c r="C84" s="24" t="s">
        <v>35</v>
      </c>
      <c r="D84" s="2">
        <v>2</v>
      </c>
      <c r="E84" s="2">
        <v>3</v>
      </c>
      <c r="F84" s="2">
        <v>1</v>
      </c>
      <c r="G84" s="2">
        <v>1</v>
      </c>
      <c r="H84" s="2">
        <v>1</v>
      </c>
    </row>
    <row r="85" spans="1:8" ht="31.5">
      <c r="A85" s="5">
        <v>2</v>
      </c>
      <c r="B85" s="25" t="s">
        <v>102</v>
      </c>
      <c r="C85" s="24" t="s">
        <v>35</v>
      </c>
      <c r="D85" s="2">
        <v>1</v>
      </c>
      <c r="E85" s="2">
        <v>4</v>
      </c>
      <c r="F85" s="2">
        <v>0</v>
      </c>
      <c r="G85" s="2">
        <v>0</v>
      </c>
      <c r="H85" s="2">
        <v>0</v>
      </c>
    </row>
  </sheetData>
  <mergeCells count="30">
    <mergeCell ref="A28:A29"/>
    <mergeCell ref="A30:A31"/>
    <mergeCell ref="A32:A34"/>
    <mergeCell ref="A44:A45"/>
    <mergeCell ref="B44:B45"/>
    <mergeCell ref="B28:B29"/>
    <mergeCell ref="B30:B31"/>
    <mergeCell ref="A46:A47"/>
    <mergeCell ref="B46:B47"/>
    <mergeCell ref="A57:A58"/>
    <mergeCell ref="B32:B34"/>
    <mergeCell ref="A74:A75"/>
    <mergeCell ref="B74:B75"/>
    <mergeCell ref="B57:B58"/>
    <mergeCell ref="C2:H2"/>
    <mergeCell ref="F33:F34"/>
    <mergeCell ref="G33:G34"/>
    <mergeCell ref="B27:H27"/>
    <mergeCell ref="H33:H34"/>
    <mergeCell ref="C33:C34"/>
    <mergeCell ref="D33:D34"/>
    <mergeCell ref="E33:E34"/>
    <mergeCell ref="B25:B26"/>
    <mergeCell ref="A3:H3"/>
    <mergeCell ref="A4:H4"/>
    <mergeCell ref="A6:A7"/>
    <mergeCell ref="B6:B7"/>
    <mergeCell ref="C6:C7"/>
    <mergeCell ref="A25:A26"/>
    <mergeCell ref="F6:H6"/>
  </mergeCells>
  <phoneticPr fontId="0" type="noConversion"/>
  <pageMargins left="0.59055118110236227" right="0.59055118110236227" top="0.78740157480314965" bottom="0.59055118110236227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2П_действующие</vt:lpstr>
      <vt:lpstr>'форма 2П_действующие'!Заголовки_для_печати</vt:lpstr>
      <vt:lpstr>'форма 2П_действующие'!Область_печати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</dc:title>
  <dc:subject>прогноз МО</dc:subject>
  <dc:creator/>
  <cp:lastModifiedBy/>
  <cp:lastPrinted>2025-11-10T11:05:18Z</cp:lastPrinted>
  <dcterms:created xsi:type="dcterms:W3CDTF">2006-09-28T05:33:49Z</dcterms:created>
  <dcterms:modified xsi:type="dcterms:W3CDTF">2025-11-10T11:06:24Z</dcterms:modified>
  <cp:contentStatus>проект</cp:contentStatus>
</cp:coreProperties>
</file>