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7560" tabRatio="843" activeTab="1"/>
  </bookViews>
  <sheets>
    <sheet name="Приложение 2" sheetId="1" r:id="rId1"/>
    <sheet name="Приложение 3" sheetId="2" r:id="rId2"/>
    <sheet name="Приложение 4" sheetId="3" r:id="rId3"/>
    <sheet name="Приложение 5" sheetId="4" r:id="rId4"/>
    <sheet name="Приложение 6" sheetId="5" r:id="rId5"/>
    <sheet name="Приложение 7" sheetId="6" r:id="rId6"/>
    <sheet name="Приложение 8" sheetId="7" r:id="rId7"/>
    <sheet name="Приложение 9" sheetId="8" r:id="rId8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\a">#REF!</definedName>
    <definedName name="\m">#REF!</definedName>
    <definedName name="\n">#REF!</definedName>
    <definedName name="\o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_mo1">'[1]Титульный'!#REF!</definedName>
    <definedName name="_mo2">'[1]Титульный'!$G$15</definedName>
    <definedName name="_SP1">'[2]FES'!#REF!</definedName>
    <definedName name="_SP10">'[2]FES'!#REF!</definedName>
    <definedName name="_SP11">'[2]FES'!#REF!</definedName>
    <definedName name="_SP12">'[2]FES'!#REF!</definedName>
    <definedName name="_SP13">'[2]FES'!#REF!</definedName>
    <definedName name="_SP14">'[2]FES'!#REF!</definedName>
    <definedName name="_SP15">'[2]FES'!#REF!</definedName>
    <definedName name="_SP16">'[2]FES'!#REF!</definedName>
    <definedName name="_SP17">'[2]FES'!#REF!</definedName>
    <definedName name="_SP18">'[2]FES'!#REF!</definedName>
    <definedName name="_SP19">'[2]FES'!#REF!</definedName>
    <definedName name="_SP2">'[2]FES'!#REF!</definedName>
    <definedName name="_SP20">'[2]FES'!#REF!</definedName>
    <definedName name="_SP3">'[2]FES'!#REF!</definedName>
    <definedName name="_SP4">'[2]FES'!#REF!</definedName>
    <definedName name="_SP5">'[2]FES'!#REF!</definedName>
    <definedName name="_SP7">'[2]FES'!#REF!</definedName>
    <definedName name="_SP8">'[2]FES'!#REF!</definedName>
    <definedName name="_SP9">'[2]FES'!#REF!</definedName>
    <definedName name="Beg_Bal">#REF!</definedName>
    <definedName name="CompOt">[0]!CompOt</definedName>
    <definedName name="CompRas">[0]!CompRas</definedName>
    <definedName name="CompRas1">[0]!CompRas1</definedName>
    <definedName name="Comput">[0]!Comput</definedName>
    <definedName name="Data">#REF!</definedName>
    <definedName name="dhsdfjf">#REF!</definedName>
    <definedName name="End_Bal">#REF!</definedName>
    <definedName name="ew">[0]!ew</definedName>
    <definedName name="Excel_BuiltIn_Database">#REF!</definedName>
    <definedName name="Excel_BuiltIn_Database_13">#REF!</definedName>
    <definedName name="Excel_BuiltIn_Database_15">#REF!</definedName>
    <definedName name="Excel_BuiltIn_Database_16">#REF!</definedName>
    <definedName name="Excel_BuiltIn_Database_19">#REF!</definedName>
    <definedName name="Excel_BuiltIn_Database_20">#REF!</definedName>
    <definedName name="Excel_BuiltIn_Database_21">#REF!</definedName>
    <definedName name="Excel_BuiltIn_Database_22">#REF!</definedName>
    <definedName name="Excel_BuiltIn_Database_23">#REF!</definedName>
    <definedName name="Excel_BuiltIn_Database_28">#REF!</definedName>
    <definedName name="Excel_BuiltIn_Database_4">#REF!</definedName>
    <definedName name="Excel_BuiltIn_Database_5">#REF!</definedName>
    <definedName name="Excel_BuiltIn_Database_6">#REF!</definedName>
    <definedName name="Excel_BuiltIn_Database_7">#REF!</definedName>
    <definedName name="Excel_BuiltIn_Database_8">#REF!</definedName>
    <definedName name="Extra_Pay">#REF!</definedName>
    <definedName name="f">'[2]FES'!#REF!</definedName>
    <definedName name="fg">[0]!fg</definedName>
    <definedName name="Full_Print">#REF!</definedName>
    <definedName name="god">'[1]Титульный'!$F$9</definedName>
    <definedName name="Header_Row">ROW(#REF!)</definedName>
    <definedName name="inn">'[1]Титульный'!$G$12</definedName>
    <definedName name="Int">#REF!</definedName>
    <definedName name="Interest_Rate">#REF!</definedName>
    <definedName name="k">[0]!k</definedName>
    <definedName name="Last_Row">IF([0]!Values_Entered,Header_Row+[0]!Number_of_Payments,Header_Row)</definedName>
    <definedName name="Loan_Amount">#REF!</definedName>
    <definedName name="Loan_Start">#REF!</definedName>
    <definedName name="Loan_Years">#REF!</definedName>
    <definedName name="Num_Pmt_Per_Year">#REF!</definedName>
    <definedName name="Number_of_Payments">MATCH(0.01,End_Bal,-1)+1</definedName>
    <definedName name="oktmo1">'[1]Титульный'!#REF!</definedName>
    <definedName name="oktmo2">'[1]Титульный'!#REF!</definedName>
    <definedName name="org">'[1]Титульный'!$G$11</definedName>
    <definedName name="P1_ESO_PROT" hidden="1">#REF!,#REF!,#REF!,#REF!,#REF!,#REF!,#REF!,#REF!</definedName>
    <definedName name="P1_SBT_PROT" hidden="1">#REF!,#REF!,#REF!,#REF!,#REF!,#REF!,#REF!</definedName>
    <definedName name="P1_SCOPE_16_PRT" hidden="1">'[3]16'!$E$15:$I$16,'[3]16'!$E$18:$I$20,'[3]16'!$E$23:$I$23,'[3]16'!$E$26:$I$26,'[3]16'!$E$29:$I$29,'[3]16'!$E$32:$I$32,'[3]16'!$E$35:$I$35,'[3]16'!$B$34,'[3]16'!$B$37</definedName>
    <definedName name="P1_SCOPE_17_PRT" hidden="1">'[3]17'!$E$13:$H$21,'[3]17'!$J$9:$J$11,'[3]17'!$J$13:$J$21,'[3]17'!$E$24:$H$26,'[3]17'!$E$28:$H$36,'[3]17'!$J$24:$M$26,'[3]17'!$J$28:$M$36,'[3]17'!$E$39:$H$41</definedName>
    <definedName name="P1_SCOPE_4_PRT" hidden="1">'[3]4'!$F$23:$I$23,'[3]4'!$F$25:$I$25,'[3]4'!$F$27:$I$31,'[3]4'!$K$14:$N$20,'[3]4'!$K$23:$N$23,'[3]4'!$K$25:$N$25,'[3]4'!$K$27:$N$31,'[3]4'!$P$14:$S$20,'[3]4'!$P$23:$S$23</definedName>
    <definedName name="P1_SCOPE_5_PRT" hidden="1">'[3]5'!$F$23:$I$23,'[3]5'!$F$25:$I$25,'[3]5'!$F$27:$I$31,'[3]5'!$K$14:$N$21,'[3]5'!$K$23:$N$23,'[3]5'!$K$25:$N$25,'[3]5'!$K$27:$N$31,'[3]5'!$P$14:$S$21,'[3]5'!$P$23:$S$23</definedName>
    <definedName name="P1_SCOPE_F1_PRT" hidden="1">'[3]Ф-1 (для АО-энерго)'!$D$74:$E$84,'[3]Ф-1 (для АО-энерго)'!$D$71:$E$72,'[3]Ф-1 (для АО-энерго)'!$D$66:$E$69,'[3]Ф-1 (для АО-энерго)'!$D$61:$E$64</definedName>
    <definedName name="P1_SCOPE_F2_PRT" hidden="1">'[3]Ф-2 (для АО-энерго)'!$G$56,'[3]Ф-2 (для АО-энерго)'!$E$55:$E$56,'[3]Ф-2 (для АО-энерго)'!$F$55:$G$55,'[3]Ф-2 (для АО-энерго)'!$D$55</definedName>
    <definedName name="P1_SCOPE_FLOAD" hidden="1">#REF!,#REF!,#REF!,#REF!,#REF!,#REF!</definedName>
    <definedName name="P1_SCOPE_FRML" hidden="1">#REF!,#REF!,#REF!,#REF!,#REF!,#REF!</definedName>
    <definedName name="P1_SCOPE_PER_PRT" hidden="1">'[3]перекрестка'!$H$15:$H$19,'[3]перекрестка'!$H$21:$H$25,'[3]перекрестка'!$J$14:$J$25,'[3]перекрестка'!$K$15:$K$19,'[3]перекрестка'!$K$21:$K$25</definedName>
    <definedName name="P1_SCOPE_SV_LD" hidden="1">#REF!,#REF!,#REF!,#REF!,#REF!,#REF!,#REF!</definedName>
    <definedName name="P1_SCOPE_SV_LD1" hidden="1">'[3]свод'!$E$70:$M$79,'[3]свод'!$E$81:$M$81,'[3]свод'!$E$83:$M$88,'[3]свод'!$E$90:$M$90,'[3]свод'!$E$92:$M$96,'[3]свод'!$E$98:$M$98,'[3]свод'!$E$101:$M$102</definedName>
    <definedName name="P1_SCOPE_SV_PRT" hidden="1">'[3]свод'!$E$23:$H$26,'[3]свод'!$E$28:$I$29,'[3]свод'!$E$32:$I$36,'[3]свод'!$E$38:$I$40,'[3]свод'!$E$42:$I$53,'[3]свод'!$E$55:$I$56,'[3]свод'!$E$58:$I$63</definedName>
    <definedName name="P1_SET_PROT" hidden="1">#REF!,#REF!,#REF!,#REF!,#REF!,#REF!,#REF!</definedName>
    <definedName name="P1_SET_PRT" hidden="1">#REF!,#REF!,#REF!,#REF!,#REF!,#REF!,#REF!</definedName>
    <definedName name="P2_SCOPE_16_PRT" hidden="1">'[3]16'!$E$38:$I$38,'[3]16'!$E$41:$I$41,'[3]16'!$E$45:$I$47,'[3]16'!$E$49:$I$49,'[3]16'!$E$53:$I$54,'[3]16'!$E$56:$I$57,'[3]16'!$E$59:$I$59,'[3]16'!$E$9:$I$13</definedName>
    <definedName name="P2_SCOPE_4_PRT" hidden="1">'[3]4'!$P$25:$S$25,'[3]4'!$P$27:$S$31,'[3]4'!$U$14:$X$20,'[3]4'!$U$23:$X$23,'[3]4'!$U$25:$X$25,'[3]4'!$U$27:$X$31,'[3]4'!$Z$14:$AC$20,'[3]4'!$Z$23:$AC$23,'[3]4'!$Z$25:$AC$25</definedName>
    <definedName name="P2_SCOPE_5_PRT" hidden="1">'[3]5'!$P$25:$S$25,'[3]5'!$P$27:$S$31,'[3]5'!$U$14:$X$21,'[3]5'!$U$23:$X$23,'[3]5'!$U$25:$X$25,'[3]5'!$U$27:$X$31,'[3]5'!$Z$14:$AC$21,'[3]5'!$Z$23:$AC$23,'[3]5'!$Z$25:$AC$25</definedName>
    <definedName name="P2_SCOPE_F1_PRT" hidden="1">'[3]Ф-1 (для АО-энерго)'!$D$56:$E$59,'[3]Ф-1 (для АО-энерго)'!$D$34:$E$50,'[3]Ф-1 (для АО-энерго)'!$D$32:$E$32,'[3]Ф-1 (для АО-энерго)'!$D$23:$E$30</definedName>
    <definedName name="P2_SCOPE_F2_PRT" hidden="1">'[3]Ф-2 (для АО-энерго)'!$D$52:$G$54,'[3]Ф-2 (для АО-энерго)'!$C$21:$E$42,'[3]Ф-2 (для АО-энерго)'!$A$12:$E$12,'[3]Ф-2 (для АО-энерго)'!$C$8:$E$11</definedName>
    <definedName name="P2_SCOPE_PER_PRT" hidden="1">'[3]перекрестка'!$N$14:$N$25,'[3]перекрестка'!$N$27:$N$31,'[3]перекрестка'!$J$27:$K$31,'[3]перекрестка'!$F$27:$H$31,'[3]перекрестка'!$F$33:$H$37</definedName>
    <definedName name="P2_SCOPE_SV_PRT" hidden="1">'[3]свод'!$E$72:$I$79,'[3]свод'!$E$81:$I$81,'[3]свод'!$E$85:$H$88,'[3]свод'!$E$90:$I$90,'[3]свод'!$E$107:$I$112,'[3]свод'!$E$114:$I$117,'[3]свод'!$E$124:$H$127</definedName>
    <definedName name="P3_SCOPE_F1_PRT" hidden="1">'[3]Ф-1 (для АО-энерго)'!$E$16:$E$17,'[3]Ф-1 (для АО-энерго)'!$C$4:$D$4,'[3]Ф-1 (для АО-энерго)'!$C$7:$E$10,'[3]Ф-1 (для АО-энерго)'!$A$11:$E$11</definedName>
    <definedName name="P3_SCOPE_PER_PRT" hidden="1">'[3]перекрестка'!$J$33:$K$37,'[3]перекрестка'!$N$33:$N$37,'[3]перекрестка'!$F$39:$H$43,'[3]перекрестка'!$J$39:$K$43,'[3]перекрестка'!$N$39:$N$43</definedName>
    <definedName name="P3_SCOPE_SV_PRT" hidden="1">'[3]свод'!$D$135:$G$135,'[3]свод'!$I$135:$I$141,'[3]свод'!$H$137:$H$141,'[3]свод'!$D$138:$G$141,'[3]свод'!$E$15:$I$16,'[3]свод'!$E$120:$I$121,'[3]свод'!$E$18:$I$19</definedName>
    <definedName name="P4_SCOPE_F1_PRT" hidden="1">'[3]Ф-1 (для АО-энерго)'!$C$13:$E$13,'[3]Ф-1 (для АО-энерго)'!$A$14:$E$14,'[3]Ф-1 (для АО-энерго)'!$C$23:$C$50,'[3]Ф-1 (для АО-энерго)'!$C$54:$C$95</definedName>
    <definedName name="P4_SCOPE_PER_PRT" hidden="1">'[3]перекрестка'!$F$45:$H$49,'[3]перекрестка'!$J$45:$K$49,'[3]перекрестка'!$N$45:$N$49,'[3]перекрестка'!$F$53:$G$64,'[3]перекрестка'!$H$54:$H$58</definedName>
    <definedName name="P5_SCOPE_PER_PRT" hidden="1">'[3]перекрестка'!$H$60:$H$64,'[3]перекрестка'!$J$53:$J$64,'[3]перекрестка'!$K$54:$K$58,'[3]перекрестка'!$K$60:$K$64,'[3]перекрестка'!$N$53:$N$64</definedName>
    <definedName name="P6_SCOPE_PER_PRT" hidden="1">'[3]перекрестка'!$F$66:$H$70,'[3]перекрестка'!$J$66:$K$70,'[3]перекрестка'!$N$66:$N$70,'[3]перекрестка'!$F$72:$H$76,'[3]перекрестка'!$J$72:$K$76</definedName>
    <definedName name="P7_SCOPE_PER_PRT" hidden="1">'[3]перекрестка'!$N$72:$N$76,'[3]перекрестка'!$F$78:$H$82,'[3]перекрестка'!$J$78:$K$82,'[3]перекрестка'!$N$78:$N$82,'[3]перекрестка'!$F$84:$H$88</definedName>
    <definedName name="P8_SCOPE_PER_PRT" hidden="1">'[3]перекрестка'!$J$84:$K$88,'[3]перекрестка'!$N$84:$N$88,'[3]перекрестка'!$F$14:$G$25,P1_SCOPE_PER_PRT,P2_SCOPE_PER_PRT,P3_SCOPE_PER_PRT,P4_SCOPE_PER_PRT</definedName>
    <definedName name="Pay_Date">#REF!</definedName>
    <definedName name="Pay_Num">#REF!</definedName>
    <definedName name="Payment_Date">DATE(YEAR(Loan_Start),MONTH(Loan_Start)+Payment_Number,DAY(Loan_Start))</definedName>
    <definedName name="Princ">#REF!</definedName>
    <definedName name="Print_Area_Reset">OFFSET(Full_Print,0,0,Last_Row)</definedName>
    <definedName name="reg_name">'[1]Титульный'!$E$7</definedName>
    <definedName name="REGIONS">#REF!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CENARIOS">#REF!</definedName>
    <definedName name="Sched_Pay">#REF!</definedName>
    <definedName name="Scheduled_Extra_Payments">#REF!</definedName>
    <definedName name="Scheduled_Interest_Rate">#REF!</definedName>
    <definedName name="Scheduled_Monthly_Payment">#REF!</definedName>
    <definedName name="SCOPE_16_PRT">P1_SCOPE_16_PRT,P2_SCOPE_16_PRT</definedName>
    <definedName name="SCOPE_17.1_PRT">'[3]17.1'!$D$14:$F$17,'[3]17.1'!$D$19:$F$22,'[3]17.1'!$I$9:$I$12,'[3]17.1'!$I$14:$I$17,'[3]17.1'!$I$19:$I$22,'[3]17.1'!$D$9:$F$12</definedName>
    <definedName name="SCOPE_17_PRT">'[3]17'!$J$39:$M$41,'[3]17'!$E$43:$H$51,'[3]17'!$J$43:$M$51,'[3]17'!$E$54:$H$56,'[3]17'!$E$58:$H$66,'[3]17'!$E$69:$M$81,'[3]17'!$E$9:$H$11,P1_SCOPE_17_PRT</definedName>
    <definedName name="SCOPE_2">'[4]форма 3 ТС'!#REF!</definedName>
    <definedName name="SCOPE_24_LD">'[3]24'!$E$8:$J$47,'[3]24'!$E$49:$J$66</definedName>
    <definedName name="SCOPE_24_PRT">'[3]24'!$E$41:$I$41,'[3]24'!$E$34:$I$34,'[3]24'!$E$36:$I$36,'[3]24'!$E$43:$I$43</definedName>
    <definedName name="SCOPE_25_PRT">'[3]25'!$E$20:$I$20,'[3]25'!$E$34:$I$34,'[3]25'!$E$41:$I$41,'[3]25'!$E$8:$I$10</definedName>
    <definedName name="SCOPE_4_PRT">'[3]4'!$Z$27:$AC$31,'[3]4'!$F$14:$I$20,P1_SCOPE_4_PRT,P2_SCOPE_4_PRT</definedName>
    <definedName name="SCOPE_5_PRT">'[3]5'!$Z$27:$AC$31,'[3]5'!$F$14:$I$21,P1_SCOPE_5_PRT,P2_SCOPE_5_PRT</definedName>
    <definedName name="SCOPE_F1_PRT">'[3]Ф-1 (для АО-энерго)'!$D$86:$E$95,P1_SCOPE_F1_PRT,P2_SCOPE_F1_PRT,P3_SCOPE_F1_PRT,P4_SCOPE_F1_PRT</definedName>
    <definedName name="SCOPE_F2_PRT">'[3]Ф-2 (для АО-энерго)'!$C$5:$D$5,'[3]Ф-2 (для АО-энерго)'!$C$52:$C$57,'[3]Ф-2 (для АО-энерго)'!$D$57:$G$57,P1_SCOPE_F2_PRT,P2_SCOPE_F2_PRT</definedName>
    <definedName name="SCOPE_FIN1">'[5]TEHSHEET'!$I$5:$I$14</definedName>
    <definedName name="SCOPE_FIN2">'[5]TEHSHEET'!$G$5:$G$10</definedName>
    <definedName name="SCOPE_PER_PRT">P5_SCOPE_PER_PRT,P6_SCOPE_PER_PRT,P7_SCOPE_PER_PRT,P8_SCOPE_PER_PRT</definedName>
    <definedName name="SCOPE_R">'[5]TEHSHEET'!$M$5:$M$93</definedName>
    <definedName name="SCOPE_REG">'[6]TEHSHEET'!$M$5:$M$93</definedName>
    <definedName name="SCOPE_SPR_PRT">'[3]Справочники'!$D$21:$J$22,'[3]Справочники'!$E$13:$I$14,'[3]Справочники'!$F$27:$H$28</definedName>
    <definedName name="SCOPE_SV_LD1">'[3]свод'!$E$104:$M$104,'[3]свод'!$E$106:$M$117,'[3]свод'!$E$120:$M$121,'[3]свод'!$E$123:$M$127,'[3]свод'!$E$10:$M$68,P1_SCOPE_SV_LD1</definedName>
    <definedName name="SCOPE_SV_LD2">#REF!</definedName>
    <definedName name="SCOPE_SV_PRT">P1_SCOPE_SV_PRT,P2_SCOPE_SV_PRT,P3_SCOPE_SV_PRT</definedName>
    <definedName name="SCOPE_YES">'[5]TEHSHEET'!$K$5:$K$6</definedName>
    <definedName name="TARGET">'[7]TEHSHEET'!$I$42:$I$45</definedName>
    <definedName name="Total_Interest">#REF!</definedName>
    <definedName name="Total_Pay">#REF!</definedName>
    <definedName name="Total_Payment">Scheduled_Payment+Extra_Payment</definedName>
    <definedName name="Values_Entered">IF(Loan_Amount*Interest_Rate*Loan_Years*Loan_Start&gt;0,1,0)</definedName>
    <definedName name="а">[0]!а</definedName>
    <definedName name="аааа">[0]!аааа</definedName>
    <definedName name="б">[0]!б</definedName>
    <definedName name="база">#REF!</definedName>
    <definedName name="БазовыйПериод">'[3]Заголовок'!$B$15</definedName>
    <definedName name="в">[0]!в</definedName>
    <definedName name="в23ё">[0]!в23ё</definedName>
    <definedName name="вахта">#N/A</definedName>
    <definedName name="вв">[0]!вв</definedName>
    <definedName name="ВСЕГО_по_предприятию">#REF!</definedName>
    <definedName name="второй">#REF!</definedName>
    <definedName name="вып">Scheduled_Payment+Extra_Payment</definedName>
    <definedName name="д">[0]!д</definedName>
    <definedName name="дьд">#REF!</definedName>
    <definedName name="ЕСН">[0]!ЕСН</definedName>
    <definedName name="ж">[0]!ж</definedName>
    <definedName name="з">[0]!з</definedName>
    <definedName name="_xlnm.Print_Titles" localSheetId="6">'Приложение 8'!$3:$5</definedName>
    <definedName name="_xlnm.Print_Titles" localSheetId="7">'Приложение 9'!$3:$5</definedName>
    <definedName name="и">[0]!и</definedName>
    <definedName name="й">[0]!й</definedName>
    <definedName name="йй">[0]!йй</definedName>
    <definedName name="ййй">#REF!</definedName>
    <definedName name="к">[0]!к</definedName>
    <definedName name="кал.эл.эн.">[0]!кал.эл.эн.</definedName>
    <definedName name="ке">[0]!ке</definedName>
    <definedName name="керцр">#REF!</definedName>
    <definedName name="л">[0]!л</definedName>
    <definedName name="лллл">#REF!</definedName>
    <definedName name="м">[0]!м</definedName>
    <definedName name="ммм">#REF!</definedName>
    <definedName name="мым">[0]!мым</definedName>
    <definedName name="_xlnm.Print_Area" localSheetId="0">'Приложение 2'!$A$1:$L$66</definedName>
    <definedName name="_xlnm.Print_Area" localSheetId="1">'Приложение 3'!$A$1:$M$206</definedName>
    <definedName name="_xlnm.Print_Area" localSheetId="2">'Приложение 4'!$A$1:$L$58</definedName>
    <definedName name="_xlnm.Print_Area" localSheetId="3">'Приложение 5'!$A$1:$L$58</definedName>
    <definedName name="_xlnm.Print_Area" localSheetId="4">'Приложение 6'!$A$1:$L$54</definedName>
    <definedName name="_xlnm.Print_Area" localSheetId="5">'Приложение 7'!$A$1:$L$70</definedName>
    <definedName name="_xlnm.Print_Area" localSheetId="6">'Приложение 8'!$A$1:$L$19</definedName>
    <definedName name="_xlnm.Print_Area" localSheetId="7">'Приложение 9'!$A$1:$L$125</definedName>
    <definedName name="первый">#REF!</definedName>
    <definedName name="ПОКАЗАТЕЛИ_ДОЛГОСР.ПРОГНОЗА">'[8]2002(v2)'!#REF!</definedName>
    <definedName name="прп">#REF!</definedName>
    <definedName name="РЭК.покуп.">[0]!РЭК.покуп.</definedName>
    <definedName name="с">[0]!с</definedName>
    <definedName name="СИЗ">#REF!</definedName>
    <definedName name="СОmpRus">[0]!СОmpRus</definedName>
    <definedName name="сс">[0]!сс</definedName>
    <definedName name="сссс">[0]!сссс</definedName>
    <definedName name="ссы">[0]!ссы</definedName>
    <definedName name="ставка">#REF!</definedName>
    <definedName name="ставка_22">#REF!</definedName>
    <definedName name="т">[0]!т</definedName>
    <definedName name="Таблица_N_2">#REF!</definedName>
    <definedName name="тариф">#REF!</definedName>
    <definedName name="тариф_1">#REF!</definedName>
    <definedName name="тариф_10">#REF!</definedName>
    <definedName name="тариф_11">#REF!</definedName>
    <definedName name="тариф_12">#REF!</definedName>
    <definedName name="тариф_13">#REF!</definedName>
    <definedName name="тариф_14">#REF!</definedName>
    <definedName name="тариф_15">#REF!</definedName>
    <definedName name="тариф_16">#REF!</definedName>
    <definedName name="тариф_19">#REF!</definedName>
    <definedName name="тариф_21">#REF!</definedName>
    <definedName name="тариф_22">#REF!</definedName>
    <definedName name="тариф_23">#REF!</definedName>
    <definedName name="тариф_25">#REF!</definedName>
    <definedName name="тариф_28">#REF!</definedName>
    <definedName name="тариф_29">#REF!</definedName>
    <definedName name="тариф_4">#REF!</definedName>
    <definedName name="тариф_5">#REF!</definedName>
    <definedName name="тариф_6">#REF!</definedName>
    <definedName name="топл.">[0]!топл.</definedName>
    <definedName name="третий">#REF!</definedName>
    <definedName name="у">[0]!у</definedName>
    <definedName name="ф">[0]!ф</definedName>
    <definedName name="ФОТ1">#REF!</definedName>
    <definedName name="х">[0]!х</definedName>
    <definedName name="ц">[0]!ц</definedName>
    <definedName name="цкеркр">#REF!</definedName>
    <definedName name="цу">[0]!цу</definedName>
    <definedName name="четвертый">#REF!</definedName>
    <definedName name="ыв">[0]!ыв</definedName>
    <definedName name="ыыыы">[0]!ыыыы</definedName>
    <definedName name="Э">#REF!</definedName>
    <definedName name="я">[0]!я</definedName>
  </definedNames>
  <calcPr fullCalcOnLoad="1"/>
</workbook>
</file>

<file path=xl/sharedStrings.xml><?xml version="1.0" encoding="utf-8"?>
<sst xmlns="http://schemas.openxmlformats.org/spreadsheetml/2006/main" count="1119" uniqueCount="270">
  <si>
    <t>№ п/п</t>
  </si>
  <si>
    <t>Приложение 1</t>
  </si>
  <si>
    <t>Наименование инвестиционного проекта, мероприятия</t>
  </si>
  <si>
    <t>Срок исполнения</t>
  </si>
  <si>
    <t>Ответственный исполнитель</t>
  </si>
  <si>
    <t>Источники финансирования, тыс. руб.</t>
  </si>
  <si>
    <t>Сумма и источники финансирования, тыс. руб.</t>
  </si>
  <si>
    <t>1</t>
  </si>
  <si>
    <t>Задача 1: Инженерно-техническая оптимизация коммунальных систем</t>
  </si>
  <si>
    <t>1.1</t>
  </si>
  <si>
    <t>Проведение энергетического обследования организаций, осуществляющих производство и транспортировку электрической энергии</t>
  </si>
  <si>
    <t>всего</t>
  </si>
  <si>
    <t>федеральный бюджет</t>
  </si>
  <si>
    <t>областной бюджет</t>
  </si>
  <si>
    <t>бюджет МО</t>
  </si>
  <si>
    <t>внебюджетные источники</t>
  </si>
  <si>
    <t>1.2</t>
  </si>
  <si>
    <t>Инвентаризация бесхозяйных объектов недвижимого имущества, используемых для передачи энергетических ресурсов. Организация постановки объектов на учет в качестве бесхозяйных объектов недвижимого имущества. Признание права муниципальной собственности на бесхозяйные объекты недвижимого имущества</t>
  </si>
  <si>
    <t>Задача 2: Перспективное планирование развития коммунальных систем</t>
  </si>
  <si>
    <t>2.1</t>
  </si>
  <si>
    <t>Задача 3: Разработка мероприятий по строительству, комплексной реконструкции и модернизации системы коммунальной инфраструктуры</t>
  </si>
  <si>
    <t>3.1</t>
  </si>
  <si>
    <t>Проект Новое строительство и реконструкция головных объектов электроснабжения</t>
  </si>
  <si>
    <t>3.1.1</t>
  </si>
  <si>
    <t>3.1.2</t>
  </si>
  <si>
    <t>Реконструкция головных объектов</t>
  </si>
  <si>
    <t>3.2</t>
  </si>
  <si>
    <t>3.2.1</t>
  </si>
  <si>
    <t>3.2.2</t>
  </si>
  <si>
    <t>4.1</t>
  </si>
  <si>
    <t>4.2</t>
  </si>
  <si>
    <t>Разработка технико-экономических обоснований в целях внедрения энергосберегающих технологий для привлечения внебюджетного финансирования</t>
  </si>
  <si>
    <t>ИТОГО по Программе:</t>
  </si>
  <si>
    <t>Источники финансирования</t>
  </si>
  <si>
    <t>Проведение энергетического обследования организаций, осуществляющих производство и транспортировку тепловой энергии</t>
  </si>
  <si>
    <t>ИТОГО по задаче 1</t>
  </si>
  <si>
    <t>Подрядные организации, определенные на конкурсной основе</t>
  </si>
  <si>
    <t>ИТОГО по задаче 2</t>
  </si>
  <si>
    <t>Проект. Новое строительство, реконструкция и техническое перевооружение (головных объектов теплоснабжения) источников тепловой энергии</t>
  </si>
  <si>
    <t>2013-2015</t>
  </si>
  <si>
    <t>Проект. Новое строительство и реконструкция тепловых сетей (линейных объектов теплоснабжения)</t>
  </si>
  <si>
    <t>Разработка технико-экономических обоснований на внедрение энергосберегающих технологий в целях привлечения внебюджетного финансирования</t>
  </si>
  <si>
    <t>Наименование  инвестиционного проекта, мероприятия</t>
  </si>
  <si>
    <t>Сумма и источники финансирования, тыс.руб.</t>
  </si>
  <si>
    <t>Проведение энергетического обследования организаций, осуществляющих производство и (или) транспортировку воды</t>
  </si>
  <si>
    <t>2.2</t>
  </si>
  <si>
    <t>Проект 1. Развитие головных объектов системы водоснабжения</t>
  </si>
  <si>
    <t>3.1.3</t>
  </si>
  <si>
    <t>Проект 3. Реконструкция водопроводных сетей и сооружений</t>
  </si>
  <si>
    <t>3.2.3</t>
  </si>
  <si>
    <t>3.2.4</t>
  </si>
  <si>
    <t>3.2.5</t>
  </si>
  <si>
    <t>ИТОГО по задаче 3</t>
  </si>
  <si>
    <t>ИТОГО по задаче 4</t>
  </si>
  <si>
    <t>Проведение энергетического обследования организаций, осуществляющих регулируемый вид деятельности</t>
  </si>
  <si>
    <t>Инвентаризация бесхозяйных объектов недвижимого имущества. Организация постановки объектов на учет в качестве бесхозяйных объектов недвижимого имущества. Признание права муниципальной собственности на бесхозяйные объекты недвижимого имущества</t>
  </si>
  <si>
    <t>Проект 1. Строительство и реконструкция сооружений и головных насосных станций системы водоотведения на перспективу</t>
  </si>
  <si>
    <t>Проект 3. Реконструкция и модернизация линейных объектов водоотведения</t>
  </si>
  <si>
    <t>2</t>
  </si>
  <si>
    <t>3</t>
  </si>
  <si>
    <t>4</t>
  </si>
  <si>
    <t>5</t>
  </si>
  <si>
    <t>Проведение энергетического аудита организации, осуществляющей регулируемый вид деятельности</t>
  </si>
  <si>
    <t>Проект. Реконструкция и техническое перевооружение (ГРП, другие источники либо головные объекты газоснабжения)</t>
  </si>
  <si>
    <t>Проект. Новое строительство сетей газоснабжения (линейные объекты газоснабжения)</t>
  </si>
  <si>
    <t>3.3</t>
  </si>
  <si>
    <t>Разработка инвестиционной программы газоснабжающей организации</t>
  </si>
  <si>
    <t>ИТОГО по Программе</t>
  </si>
  <si>
    <t>Итого по задаче 1</t>
  </si>
  <si>
    <t>Разработка схемы санитарной очистки территорий</t>
  </si>
  <si>
    <t>Итого по задаче 2</t>
  </si>
  <si>
    <t xml:space="preserve">Разработка и реализация проектов ликвидации объектов накопленного экологического ущерба и реабилитации загрязненных территорий </t>
  </si>
  <si>
    <t>Ликвидация несанкционированных свалок</t>
  </si>
  <si>
    <t>Итого по задаче 3</t>
  </si>
  <si>
    <t>Разработка нормативно-правового обеспечения</t>
  </si>
  <si>
    <t>Итого по задаче 4</t>
  </si>
  <si>
    <t>Задача 5: Обеспечение сбалансированности интересов субъектов коммунальной инфраструктуры и потребителей</t>
  </si>
  <si>
    <t>5.1</t>
  </si>
  <si>
    <t>Формирование экологической культуры населения через систему экологического образования, просвещения, СМИ</t>
  </si>
  <si>
    <t>Итого по задаче 5</t>
  </si>
  <si>
    <t>Итого по Программе</t>
  </si>
  <si>
    <t>Программа инвестиционных проектов по реализации энергосберегающих мероприятий в многоквартирных домах, бюджетных организациях, городском освещении</t>
  </si>
  <si>
    <t>Проект: Мероприятия по энергосбережению и повышению энергетической эффективности жилищного фонда</t>
  </si>
  <si>
    <t>Разработка форм мониторингов, установление целевых показателей повышения энергоэффективности использования энергетических ресурсов в муниципальном образовании</t>
  </si>
  <si>
    <t>Сбор информации об энергопотреблении жилых домов</t>
  </si>
  <si>
    <t>Анализ (ранжирование многоквартирных домов по уровню энергоэффективности)</t>
  </si>
  <si>
    <t>Выявление многоквартирных домов, требующих реализации первочередных мер по повышению энергоэффективности</t>
  </si>
  <si>
    <t>Разработка технико-экономических обоснований на внедрение энергосберегающих мероприятий</t>
  </si>
  <si>
    <t>Организация проведения энергетических обследований</t>
  </si>
  <si>
    <t>Разработка мероприятий содействующих привлечению частных инвестиций, в том числе в рамках реализации энергосервисных договоров</t>
  </si>
  <si>
    <t>Регулярное информирование жителей о состоянии системы отопления, нерациональном использовании, о состоянии электропотребления и способах экономии</t>
  </si>
  <si>
    <t>Пропаганда применения энергоэффективной бытовой техники класса А, А+, А++</t>
  </si>
  <si>
    <t>Обеспечение реализации мероприятий по повышению энергетической эффективности при проведении капитального ремонта многоквартирных домов</t>
  </si>
  <si>
    <t>Утепление многоквартирных домов, квартир и площади мест общего пользования в многоквартирных домах, не подлежащих капитальному ремонту, а также внедрение систем регулирования потребления энергетических ресурсов</t>
  </si>
  <si>
    <t>Теплоизоляция труб в подвальных помещениях</t>
  </si>
  <si>
    <t>Размещение на фасадах многоквартирных домов указателей классов их энергетической эффективности</t>
  </si>
  <si>
    <t>Мероприятия по повышению энергетической эффективности систем освещения, включая мероприятия по установке датчиков движения и степени освещенности</t>
  </si>
  <si>
    <t>Замена ламп накаливания в подъездах на люминисцентные энергосберегающие светильники</t>
  </si>
  <si>
    <t>Проект. Мероприятия по энергосбережению в бюджетных учреждениях и повышению энергетической эффективности этих учреждений</t>
  </si>
  <si>
    <t>Проведение энергетических обследований зданий, строений, сооружений (далее – здания, строения, сооружения), сбор и анализ информации об энергопотреблении зданий, строений, сооружений, в том числе их ранжирование по удельному энергопотреблению и очередности проведения мероприятий по энергосбережению</t>
  </si>
  <si>
    <t>Содействие заключению энергосервисных договоров и привлечению частных инвестиций в целях их реализации</t>
  </si>
  <si>
    <t>Создание системы контроля и мониторинга за реализацией энергосервисных контрактов</t>
  </si>
  <si>
    <t>Повышение тепловой защиты зданий, строений, сооружений при капитальном ремонте, утепление зданий, строений, сооружений</t>
  </si>
  <si>
    <t>Перекладка  электрических сетей для снижения потерь электрической энергии в зданиях, строениях, сооружениях</t>
  </si>
  <si>
    <t>Автоматизация  потребления тепловой энергии зданиями, строениями, сооружениями</t>
  </si>
  <si>
    <t>Тепловая изоляция трубопроводов и оборудования, разводящих трубопроводов отопления и горячего водоснабжения в зданиях, строениях, сооружениях</t>
  </si>
  <si>
    <t>Повышение энергетической эффективности систем освещения зданий, строений, сооружений</t>
  </si>
  <si>
    <t>Закупка энергопотребляющего оборудования высоких классов энергетической эффективности</t>
  </si>
  <si>
    <t xml:space="preserve">Программа инвестиционных проектов по оснащению приборами учета </t>
  </si>
  <si>
    <t>Проект: Установка приборов учета в многоквартирных жилых домах</t>
  </si>
  <si>
    <t>Установка приборов учета потребления тепловой энергии в многоквартирных жилых домах</t>
  </si>
  <si>
    <t>Установка приборов учета потребления горячей воды в многоквартирных жилых домах</t>
  </si>
  <si>
    <t>Установка приборов учета потребления холодной воды в многоквартирных жилых домах</t>
  </si>
  <si>
    <t>5.1.1</t>
  </si>
  <si>
    <t>5.1.2</t>
  </si>
  <si>
    <t>5.1.3</t>
  </si>
  <si>
    <t>5.1.4</t>
  </si>
  <si>
    <t>5.1.5</t>
  </si>
  <si>
    <t>5.1.6</t>
  </si>
  <si>
    <t>5.1.7</t>
  </si>
  <si>
    <t>5.1.8</t>
  </si>
  <si>
    <t>5.1.9</t>
  </si>
  <si>
    <t>5.1.10</t>
  </si>
  <si>
    <t>5.1.11</t>
  </si>
  <si>
    <t>5.1.12</t>
  </si>
  <si>
    <t>5.1.13</t>
  </si>
  <si>
    <t>5.1.14</t>
  </si>
  <si>
    <t>5.1.15</t>
  </si>
  <si>
    <t>5.1.16</t>
  </si>
  <si>
    <t>5.2</t>
  </si>
  <si>
    <t>5.2.1</t>
  </si>
  <si>
    <t>5.2.2</t>
  </si>
  <si>
    <t>5.2.3</t>
  </si>
  <si>
    <t>5.2.4</t>
  </si>
  <si>
    <t>5.2.5</t>
  </si>
  <si>
    <t>5.2.6</t>
  </si>
  <si>
    <t>5.2.7</t>
  </si>
  <si>
    <t>5.2.8</t>
  </si>
  <si>
    <t>5.2.9</t>
  </si>
  <si>
    <t>5.2.10</t>
  </si>
  <si>
    <t>Приложение 2</t>
  </si>
  <si>
    <t>Приложение 3</t>
  </si>
  <si>
    <t>Приложение 4</t>
  </si>
  <si>
    <t>Приложение 5</t>
  </si>
  <si>
    <t>Приложение 6</t>
  </si>
  <si>
    <t>Приложение 7</t>
  </si>
  <si>
    <t>Приложение 8</t>
  </si>
  <si>
    <t>Оборудование мест санкционированного сбора бытовых и крупногабаритных отходов</t>
  </si>
  <si>
    <t>ИТОГО по Задаче 1</t>
  </si>
  <si>
    <t>ИТОГО по Задаче 2</t>
  </si>
  <si>
    <t>ИТОГО по Задаче 3</t>
  </si>
  <si>
    <t>ИТОГО по Задаче 4</t>
  </si>
  <si>
    <t>Задача 2: Перспективное планирование развития систем коммунальной инфраструктуры</t>
  </si>
  <si>
    <t>3.1.4</t>
  </si>
  <si>
    <t>Разработка перспективных схем ресурсоснабжения (по системе газоснабжения)</t>
  </si>
  <si>
    <t>Проект. Реконструкция сетей газоснабжения (линейные объекты газоснабжения)</t>
  </si>
  <si>
    <t>2013-2018</t>
  </si>
  <si>
    <t>ОАО "Ленэнерго"</t>
  </si>
  <si>
    <t>Разработка электронных перспективных схем ресурсоснабжения</t>
  </si>
  <si>
    <t>2014-2015</t>
  </si>
  <si>
    <t>Разработка инвестиционных программ электроснабжающей организации</t>
  </si>
  <si>
    <t xml:space="preserve">Цель: Обеспечение надежности, качества и эффективности работы коммунального комплекса в соответствии с планируемыми потребностями развития муниципального образования на период 2013-2018 годы </t>
  </si>
  <si>
    <t xml:space="preserve">Задача 4: Повышение инвестиционной привлекательности коммунальной инфраструктуры муниципального образования </t>
  </si>
  <si>
    <t xml:space="preserve">Программа инвестиционных проектов в сфере захоронении (утилизации) ТБО </t>
  </si>
  <si>
    <t>2013-2018 гг.</t>
  </si>
  <si>
    <t>6</t>
  </si>
  <si>
    <t>7</t>
  </si>
  <si>
    <t>8</t>
  </si>
  <si>
    <t>9</t>
  </si>
  <si>
    <t>10</t>
  </si>
  <si>
    <t>11</t>
  </si>
  <si>
    <t>12</t>
  </si>
  <si>
    <t>Задача 1. Обеспечение сбалансированности интересов субъектов коммунальной инфраструктуры и потребителей</t>
  </si>
  <si>
    <t>Администрация МО</t>
  </si>
  <si>
    <t>МП "Жилищное хозяйство"</t>
  </si>
  <si>
    <t>Разработка электронной  перспективной схемы теплоснабжения МО Пчевское сельское поселение</t>
  </si>
  <si>
    <t xml:space="preserve">Разработка инвестиционных программ теплоснабжающей организации </t>
  </si>
  <si>
    <t>Разработка инвестиционных программ организации в сфере водоснабжения</t>
  </si>
  <si>
    <t>Разработка инвестиционных программ организации в сфере водоотведения</t>
  </si>
  <si>
    <t>3.1.5</t>
  </si>
  <si>
    <t>МП "Жилищное хозяйство", Администрация МО</t>
  </si>
  <si>
    <t xml:space="preserve">Монтаж системы вакуумной деаэрации </t>
  </si>
  <si>
    <t>3.2.6</t>
  </si>
  <si>
    <t>3.2.7</t>
  </si>
  <si>
    <t>3.2.8</t>
  </si>
  <si>
    <t>3.2.9</t>
  </si>
  <si>
    <t>3.2.10</t>
  </si>
  <si>
    <t>3.2.11</t>
  </si>
  <si>
    <t>3.2.12</t>
  </si>
  <si>
    <t>3.2.13</t>
  </si>
  <si>
    <t>3.2.14</t>
  </si>
  <si>
    <t>3.2.15</t>
  </si>
  <si>
    <t>3.2.16</t>
  </si>
  <si>
    <t>3.2.17</t>
  </si>
  <si>
    <t>3.2.18</t>
  </si>
  <si>
    <t>3.2.19</t>
  </si>
  <si>
    <t>3.2.20</t>
  </si>
  <si>
    <t>3.2.21</t>
  </si>
  <si>
    <t>3.2.22</t>
  </si>
  <si>
    <t>3.2.23</t>
  </si>
  <si>
    <t>3.2.24</t>
  </si>
  <si>
    <t>3.2.25</t>
  </si>
  <si>
    <t>3.2.26</t>
  </si>
  <si>
    <t>3.2.27</t>
  </si>
  <si>
    <t>3.2.28</t>
  </si>
  <si>
    <t>3.2.29</t>
  </si>
  <si>
    <t>3.2.30</t>
  </si>
  <si>
    <t>3.1.6</t>
  </si>
  <si>
    <t>3.2.31</t>
  </si>
  <si>
    <t xml:space="preserve">МП «УВКХ» </t>
  </si>
  <si>
    <t>Разработка электронной  перспективной схемы водоснабжения МО Пчевское сельское поселение</t>
  </si>
  <si>
    <t>Администрация МО, МП «УВКХ»</t>
  </si>
  <si>
    <t xml:space="preserve">Разработка электронной  перспективной схемы водоотведения </t>
  </si>
  <si>
    <t>ОАО "Леноблгаз"</t>
  </si>
  <si>
    <t>Разработка электронных перспективных схем по обращению с ТБО</t>
  </si>
  <si>
    <t>2013-2014</t>
  </si>
  <si>
    <t>Очистка земель на территории Пчевского сельского поселения, используемых в качестве несанкционированных свалок. Рекультивация существующих свалок</t>
  </si>
  <si>
    <t>Оценка потенциала энергосбережения в поселениях</t>
  </si>
  <si>
    <t>Администрация МО, бюджетные учреждения</t>
  </si>
  <si>
    <t>Администрация МО, обслуживающие организации</t>
  </si>
  <si>
    <t xml:space="preserve">Администрация МО                              
</t>
  </si>
  <si>
    <t xml:space="preserve">Администрация МО                               
</t>
  </si>
  <si>
    <t>Программа инвестиционных проектов в электроснабжении МО Кусинское сельское поселение</t>
  </si>
  <si>
    <t>Программа инвестиционных проектов в теплоснабжении МО Кусинское сельское поселение</t>
  </si>
  <si>
    <t>Программа инвестиционных проектов в водоснабжении МО Кусинское сельское поселение</t>
  </si>
  <si>
    <t>Программа инвестиционных проектов в водоотведении МО Кусинское сельское поселение</t>
  </si>
  <si>
    <t>Программа инвестиционных проектов в газоснабжении МО Кусинское сельское поселение</t>
  </si>
  <si>
    <t>2013-2019 гг.</t>
  </si>
  <si>
    <t>Реконструкция мазутного хозяйства (замена емкостей хранения, приёмной, расходной; их возможный перенос)</t>
  </si>
  <si>
    <t>Замена горелки Oilon RP 300М</t>
  </si>
  <si>
    <t>Замена кожухотрубных подогревателей на разборные, пластинчатые 3х1,5 МВт с установкой трёхходового регулирующего клапана по греющей среде</t>
  </si>
  <si>
    <t>Замена насосов исходной воды 1,5Кв №1 и №2 – 2шт.</t>
  </si>
  <si>
    <t>Замена насосов перекачки и циркуляции мазута НШ №№ 2,3,4,5 4 шт. на более современные, менее энергопотребляемые</t>
  </si>
  <si>
    <t xml:space="preserve">Замена головного участка теплотрассы от котельной до УВ-1 с уменьшением диаметра с Ф=273мм до Ф=219мм, L-2*274м  на трубопроводы ППУ-изоляции </t>
  </si>
  <si>
    <t>2013-2019</t>
  </si>
  <si>
    <t xml:space="preserve">Замена головного участка теплотрассы от УВ-1 до УВ-5 с уменьшением диаметра с Ф=273мм до Ф=219мм, L-2*231м  на трубопроводы ППУ-изоляции </t>
  </si>
  <si>
    <t>Замена участка теплотрассы от ТК-3 до ТК-1 Ду = 159мм, L=2*58 м  на трубопроводы ППУ-изоляции</t>
  </si>
  <si>
    <t>Замена участка теплотрассы от УВ до склада Ду 57 мм L=2*13 м на трубопроводы ППУ-изоляции</t>
  </si>
  <si>
    <t>Замена участка теплотрассы от узла врезки до УВ-9а Ду = 159мм, L=2*230 м  на трубопроводы ППУ-изоляции</t>
  </si>
  <si>
    <t>Замена участка теплотрассы от ТК-1 до  УВ-9 Ду = 159мм, L=2*138 м  на трубопроводы ППУ-изоляции</t>
  </si>
  <si>
    <t>Замена участка теплотрассы от УВ-9 до УВ-8 Ду = 159мм, L=2*55 м  на трубопроводы ППУ-изоляции</t>
  </si>
  <si>
    <t>Замена участка теплотрассы от УВ-9а до ТК-3  Ду 159 мм L=2*72 м на трубопроводы ППУ-изоляции</t>
  </si>
  <si>
    <t>Замена участка теплотрассы от ж/д №6 до ж/д №1 Ду57 мм L=2*62 м на трубопроводы ППУ-изоляции</t>
  </si>
  <si>
    <t>Замена участка теплотрассы от ТК-1 до ТК-2 Ду 89 мм L=2*50 м на трубопроводы ППУ-изоляции</t>
  </si>
  <si>
    <t>Замена участка теплотрассы от ТК-2до административного здания АО "Березовский" Ду 89 мм L=2*37 м на трубопроводы ППУ-изоляции</t>
  </si>
  <si>
    <t>Замена участка теплотрассы отУВ-8 до УВ-7А Ду 159 мм L=2*100 м на трубопроводы ППУ-изоляции</t>
  </si>
  <si>
    <t>Замена участка теплотрассы от УВ-7до УВ-6 Ду 159 мм L=2*60 м на трубопроводы ППУ-изоляции</t>
  </si>
  <si>
    <t>Замена участка теплотрассы от УВ-6 до УВ-5 Ду159 мм L=2*48 м на трубопроводы ППУ-изоляции</t>
  </si>
  <si>
    <t>Замена участка теплотрассы от ТК-3 до бани  Ду 89 мм L=2*32 м на трубопроводы ППУ-изоляции</t>
  </si>
  <si>
    <t>Замена участка теплотрассы от ТК-1 до ж/д №7 Ду 76 мм L=2*65 м на трубопроводы ППУ-изоляции</t>
  </si>
  <si>
    <t>Замена участка теплотрассы от ТК-1до- ж/д № 6 Ду 76 мм L=2*40 м на трубопроводы ППУ-изоляции</t>
  </si>
  <si>
    <t>Замена участка теплотрассы отУВ-9 до ж/д №8 Ду 57 мм L=2*5 м на трубопроводы ППУ-изоляции</t>
  </si>
  <si>
    <t>Замена участка теплотрассы отУВ-9 до СОШ Ду 108 мм L=2*195,8 м на трубопроводы ППУ-изоляции</t>
  </si>
  <si>
    <t>Замена участка теплотрассы отУВ-8 до ж/д №9 Ду 57 мм L=2*5 м на трубопроводы ППУ-изоляции</t>
  </si>
  <si>
    <t>Замена участка теплотрассы отж/д №9 до ж/д №4 Ду 57 мм L=2*35 м на трубопроводы ППУ-изоляции</t>
  </si>
  <si>
    <t>Замена участка теплотрассы от ж/д №2 до ж/д № 5 Ду57 мм L=2*78 м на трубопроводы ППУ-изоляции</t>
  </si>
  <si>
    <t>Замена участка теплотрассы от ж/д №2 до ж/д №3 Ду 89 мм L=2*43 м на трубопроводы ППУ-изоляции</t>
  </si>
  <si>
    <t>Замена участка теплотрассы от УВ-7А - УВ-7 до ж/д №10 Ду 57 мм L=2*6 м на трубопроводы ППУ-изоляции</t>
  </si>
  <si>
    <t>Замена участка теплотрассы от УВ-5 до УВ-10 Ду 159 мм L=2*64 м на трубопроводы ППУ-изоляции</t>
  </si>
  <si>
    <t>Замена участка теплотрассы от УВ-10 до ж/д № 12 Ду 57 мм L=2*7 м на трубопроводы ППУ-изоляции</t>
  </si>
  <si>
    <t>Замена участка теплотрассы от УВ-10 до ж/д №13 Ду 76 мм L=2*37 м на трубопроводы ППУ-изоляции</t>
  </si>
  <si>
    <t>Замена участка теплотрассы от УВ-6 до ж/д №11 Ду 57 мм L=2*7 м на трубопроводы ППУ-изоляции</t>
  </si>
  <si>
    <t>Замена участка теплотрассы от УВ-1 до ТК-5 Ду 89 мм L=2*50 м на трубопроводы ППУ-изоляции</t>
  </si>
  <si>
    <t>Замена участка теплотрассы от ТК-5 до  ж/д №14 Ду 57 мм L=2*13 м на трубопроводы ППУ-изоляции</t>
  </si>
  <si>
    <t>Замена участка теплотрассы от ТК-5 до ж/д №15 Ду 57 мм L=2*10 м на трубопроводы ППУ-изоляции</t>
  </si>
  <si>
    <t>Замена водовода Ø 160 мм, L=25,0 км</t>
  </si>
  <si>
    <t>Ремонт здания КНС</t>
  </si>
  <si>
    <t>Установка приборов учета потребления электроэнергии в многоквартирных жилых домах</t>
  </si>
  <si>
    <t>3.1.2.1</t>
  </si>
  <si>
    <t>Реконструкция сетей 0,4-10кВ д.Кусино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</si>
</sst>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_-* #,##0.00_-;\-* #,##0.00_-;_-* &quot;-&quot;??_-;_-@_-"/>
    <numFmt numFmtId="167" formatCode="&quot;$&quot;#,##0_);[Red]\(&quot;$&quot;#,##0\)"/>
    <numFmt numFmtId="168" formatCode="_(* #,##0_);_(* \(#,##0\);_(* &quot; - &quot;_);_(@_)"/>
    <numFmt numFmtId="169" formatCode="_(* #,##0_);_(* \(#,##0\);_(* &quot;-&quot;_);_(@_)"/>
    <numFmt numFmtId="170" formatCode="#,##0;\(#,##0\);&quot;-&quot;"/>
    <numFmt numFmtId="171" formatCode="General_)"/>
    <numFmt numFmtId="172" formatCode="#,##0.0"/>
    <numFmt numFmtId="173" formatCode="_-* #,##0.00\ _€_-;\-* #,##0.00\ _€_-;_-* &quot;-&quot;??\ _€_-;_-@_-"/>
    <numFmt numFmtId="174" formatCode="_(* #,##0.00_);_(* \(#,##0.00\);_(* &quot;-&quot;??_);_(@_)"/>
    <numFmt numFmtId="175" formatCode="_-* #,##0.00_р_._-;\-* #,##0.00_р_._-;_-* \-??_р_._-;_-@_-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name val="Helv"/>
      <family val="0"/>
    </font>
    <font>
      <sz val="9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9"/>
      <name val="Times New Roman"/>
      <family val="1"/>
    </font>
    <font>
      <b/>
      <u val="singleAccounting"/>
      <sz val="9"/>
      <name val="Times New Roman"/>
      <family val="1"/>
    </font>
    <font>
      <b/>
      <sz val="16"/>
      <name val="Arial"/>
      <family val="2"/>
    </font>
    <font>
      <sz val="8"/>
      <name val="Helv"/>
      <family val="0"/>
    </font>
    <font>
      <sz val="8"/>
      <name val="Arial"/>
      <family val="2"/>
    </font>
    <font>
      <b/>
      <sz val="8"/>
      <name val="Helv"/>
      <family val="0"/>
    </font>
    <font>
      <sz val="10"/>
      <name val="Arial Cyr"/>
      <family val="2"/>
    </font>
    <font>
      <b/>
      <sz val="14"/>
      <name val="Franklin Gothic Medium"/>
      <family val="2"/>
    </font>
    <font>
      <b/>
      <sz val="15"/>
      <color indexed="56"/>
      <name val="Calibri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9"/>
      <name val="Tahoma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Times New Roman"/>
      <family val="1"/>
    </font>
    <font>
      <sz val="10"/>
      <name val="Times New Roman CYR"/>
      <family val="0"/>
    </font>
    <font>
      <sz val="10"/>
      <name val="NTHarmonica"/>
      <family val="0"/>
    </font>
    <font>
      <b/>
      <sz val="12"/>
      <name val="Times New Roman"/>
      <family val="1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2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2"/>
      <color indexed="8"/>
      <name val="Times New Roman"/>
      <family val="1"/>
    </font>
    <font>
      <b/>
      <sz val="12"/>
      <color indexed="8"/>
      <name val="Calibri"/>
      <family val="2"/>
    </font>
    <font>
      <sz val="11"/>
      <color indexed="8"/>
      <name val="Times New Roman"/>
      <family val="1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2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Times New Roman"/>
      <family val="1"/>
    </font>
    <font>
      <b/>
      <sz val="12"/>
      <color theme="1"/>
      <name val="Calibri"/>
      <family val="2"/>
    </font>
    <font>
      <sz val="11"/>
      <color theme="1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8">
    <border>
      <left/>
      <right/>
      <top/>
      <bottom/>
      <diagonal/>
    </border>
    <border>
      <left style="thin"/>
      <right/>
      <top style="double"/>
      <bottom/>
    </border>
    <border>
      <left style="hair"/>
      <right/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</borders>
  <cellStyleXfs count="13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4" fillId="0" borderId="0">
      <alignment vertical="center"/>
      <protection locked="0"/>
    </xf>
    <xf numFmtId="166" fontId="5" fillId="0" borderId="0" applyFont="0" applyFill="0" applyBorder="0" applyAlignment="0" applyProtection="0"/>
    <xf numFmtId="167" fontId="6" fillId="0" borderId="0" applyFont="0" applyFill="0" applyBorder="0" applyAlignment="0" applyProtection="0"/>
    <xf numFmtId="168" fontId="7" fillId="0" borderId="0" applyFill="0" applyBorder="0">
      <alignment horizontal="right" vertical="top"/>
      <protection/>
    </xf>
    <xf numFmtId="0" fontId="8" fillId="0" borderId="0">
      <alignment horizontal="center" wrapText="1"/>
      <protection/>
    </xf>
    <xf numFmtId="169" fontId="7" fillId="0" borderId="0" applyFill="0" applyBorder="0" applyAlignment="0" applyProtection="0"/>
    <xf numFmtId="170" fontId="9" fillId="0" borderId="0">
      <alignment/>
      <protection/>
    </xf>
    <xf numFmtId="0" fontId="7" fillId="0" borderId="0" applyFill="0" applyBorder="0">
      <alignment horizontal="left" vertical="top"/>
      <protection/>
    </xf>
    <xf numFmtId="0" fontId="3" fillId="0" borderId="0">
      <alignment/>
      <protection/>
    </xf>
    <xf numFmtId="0" fontId="10" fillId="0" borderId="0">
      <alignment/>
      <protection/>
    </xf>
    <xf numFmtId="9" fontId="11" fillId="0" borderId="0" applyFill="0" applyBorder="0" applyAlignment="0" applyProtection="0"/>
    <xf numFmtId="0" fontId="10" fillId="0" borderId="0" applyNumberFormat="0">
      <alignment horizontal="left"/>
      <protection/>
    </xf>
    <xf numFmtId="0" fontId="4" fillId="0" borderId="0">
      <alignment vertical="center"/>
      <protection locked="0"/>
    </xf>
    <xf numFmtId="0" fontId="12" fillId="0" borderId="1">
      <alignment horizontal="center"/>
      <protection/>
    </xf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171" fontId="13" fillId="0" borderId="2">
      <alignment/>
      <protection locked="0"/>
    </xf>
    <xf numFmtId="0" fontId="51" fillId="26" borderId="3" applyNumberFormat="0" applyAlignment="0" applyProtection="0"/>
    <xf numFmtId="0" fontId="52" fillId="27" borderId="4" applyNumberFormat="0" applyAlignment="0" applyProtection="0"/>
    <xf numFmtId="0" fontId="53" fillId="27" borderId="3" applyNumberFormat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" fillId="0" borderId="0" applyBorder="0">
      <alignment horizontal="center" vertical="center" wrapText="1"/>
      <protection/>
    </xf>
    <xf numFmtId="0" fontId="55" fillId="0" borderId="5" applyNumberFormat="0" applyFill="0" applyAlignment="0" applyProtection="0"/>
    <xf numFmtId="0" fontId="15" fillId="0" borderId="6" applyNumberFormat="0" applyFill="0" applyAlignment="0" applyProtection="0"/>
    <xf numFmtId="0" fontId="14" fillId="0" borderId="0" applyBorder="0">
      <alignment horizontal="center" vertical="center" wrapText="1"/>
      <protection/>
    </xf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16" fillId="0" borderId="9" applyBorder="0">
      <alignment horizontal="center" vertical="center" wrapText="1"/>
      <protection/>
    </xf>
    <xf numFmtId="0" fontId="16" fillId="0" borderId="0" applyBorder="0">
      <alignment horizontal="center" vertical="center" wrapText="1"/>
      <protection/>
    </xf>
    <xf numFmtId="171" fontId="17" fillId="28" borderId="2">
      <alignment/>
      <protection/>
    </xf>
    <xf numFmtId="4" fontId="18" fillId="29" borderId="10" applyBorder="0">
      <alignment horizontal="right"/>
      <protection/>
    </xf>
    <xf numFmtId="4" fontId="18" fillId="30" borderId="0" applyBorder="0">
      <alignment horizontal="right"/>
      <protection/>
    </xf>
    <xf numFmtId="0" fontId="58" fillId="0" borderId="11" applyNumberFormat="0" applyFill="0" applyAlignment="0" applyProtection="0"/>
    <xf numFmtId="0" fontId="59" fillId="31" borderId="12" applyNumberFormat="0" applyAlignment="0" applyProtection="0"/>
    <xf numFmtId="0" fontId="20" fillId="0" borderId="0">
      <alignment horizontal="center" vertical="top" wrapText="1"/>
      <protection/>
    </xf>
    <xf numFmtId="0" fontId="21" fillId="0" borderId="0">
      <alignment horizontal="centerContinuous" vertical="center" wrapText="1"/>
      <protection/>
    </xf>
    <xf numFmtId="0" fontId="19" fillId="32" borderId="0" applyFill="0">
      <alignment wrapText="1"/>
      <protection/>
    </xf>
    <xf numFmtId="0" fontId="60" fillId="0" borderId="0" applyNumberFormat="0" applyFill="0" applyBorder="0" applyAlignment="0" applyProtection="0"/>
    <xf numFmtId="0" fontId="61" fillId="33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5" fillId="0" borderId="0">
      <alignment/>
      <protection/>
    </xf>
    <xf numFmtId="0" fontId="13" fillId="0" borderId="0">
      <alignment/>
      <protection/>
    </xf>
    <xf numFmtId="0" fontId="5" fillId="0" borderId="0">
      <alignment/>
      <protection/>
    </xf>
    <xf numFmtId="0" fontId="2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4" fontId="5" fillId="0" borderId="0">
      <alignment vertical="center"/>
      <protection/>
    </xf>
    <xf numFmtId="0" fontId="13" fillId="0" borderId="0">
      <alignment/>
      <protection/>
    </xf>
    <xf numFmtId="0" fontId="23" fillId="0" borderId="0">
      <alignment/>
      <protection/>
    </xf>
    <xf numFmtId="0" fontId="62" fillId="0" borderId="0" applyNumberFormat="0" applyFill="0" applyBorder="0" applyAlignment="0" applyProtection="0"/>
    <xf numFmtId="0" fontId="63" fillId="34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5" borderId="13" applyNumberFormat="0" applyFont="0" applyAlignment="0" applyProtection="0"/>
    <xf numFmtId="9" fontId="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3" fillId="0" borderId="0" applyFill="0" applyBorder="0" applyAlignment="0" applyProtection="0"/>
    <xf numFmtId="0" fontId="65" fillId="0" borderId="14" applyNumberFormat="0" applyFill="0" applyAlignment="0" applyProtection="0"/>
    <xf numFmtId="0" fontId="3" fillId="0" borderId="0">
      <alignment/>
      <protection/>
    </xf>
    <xf numFmtId="0" fontId="19" fillId="0" borderId="0">
      <alignment/>
      <protection/>
    </xf>
    <xf numFmtId="0" fontId="66" fillId="0" borderId="0" applyNumberFormat="0" applyFill="0" applyBorder="0" applyAlignment="0" applyProtection="0"/>
    <xf numFmtId="49" fontId="19" fillId="0" borderId="0">
      <alignment horizontal="center"/>
      <protection/>
    </xf>
    <xf numFmtId="41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5" fontId="13" fillId="0" borderId="0" applyFill="0" applyBorder="0" applyAlignment="0" applyProtection="0"/>
    <xf numFmtId="43" fontId="1" fillId="0" borderId="0" applyFont="0" applyFill="0" applyBorder="0" applyAlignment="0" applyProtection="0"/>
    <xf numFmtId="166" fontId="5" fillId="0" borderId="0" applyFont="0" applyFill="0" applyBorder="0" applyAlignment="0" applyProtection="0"/>
    <xf numFmtId="4" fontId="18" fillId="32" borderId="0" applyBorder="0">
      <alignment horizontal="right"/>
      <protection/>
    </xf>
    <xf numFmtId="4" fontId="18" fillId="36" borderId="0" applyBorder="0">
      <alignment horizontal="right"/>
      <protection/>
    </xf>
    <xf numFmtId="4" fontId="18" fillId="32" borderId="0" applyBorder="0">
      <alignment horizontal="right"/>
      <protection/>
    </xf>
    <xf numFmtId="4" fontId="18" fillId="37" borderId="0" applyBorder="0">
      <alignment horizontal="right"/>
      <protection/>
    </xf>
    <xf numFmtId="4" fontId="18" fillId="32" borderId="10" applyFont="0" applyBorder="0">
      <alignment horizontal="right"/>
      <protection/>
    </xf>
    <xf numFmtId="0" fontId="67" fillId="38" borderId="0" applyNumberFormat="0" applyBorder="0" applyAlignment="0" applyProtection="0"/>
  </cellStyleXfs>
  <cellXfs count="365">
    <xf numFmtId="0" fontId="0" fillId="0" borderId="0" xfId="0" applyFont="1" applyAlignment="1">
      <alignment/>
    </xf>
    <xf numFmtId="0" fontId="68" fillId="0" borderId="0" xfId="0" applyFont="1" applyAlignment="1">
      <alignment horizontal="center" vertical="center"/>
    </xf>
    <xf numFmtId="172" fontId="68" fillId="0" borderId="10" xfId="0" applyNumberFormat="1" applyFont="1" applyFill="1" applyBorder="1" applyAlignment="1">
      <alignment horizontal="center" vertical="center" wrapText="1"/>
    </xf>
    <xf numFmtId="0" fontId="68" fillId="0" borderId="10" xfId="0" applyFont="1" applyFill="1" applyBorder="1" applyAlignment="1">
      <alignment horizontal="center" vertical="center" wrapText="1"/>
    </xf>
    <xf numFmtId="0" fontId="68" fillId="0" borderId="0" xfId="0" applyFont="1" applyFill="1" applyAlignment="1">
      <alignment vertical="center"/>
    </xf>
    <xf numFmtId="0" fontId="44" fillId="0" borderId="0" xfId="0" applyFont="1" applyFill="1" applyAlignment="1">
      <alignment vertical="center"/>
    </xf>
    <xf numFmtId="1" fontId="25" fillId="0" borderId="10" xfId="0" applyNumberFormat="1" applyFont="1" applyFill="1" applyBorder="1" applyAlignment="1">
      <alignment horizontal="center" vertical="center" textRotation="90" wrapText="1"/>
    </xf>
    <xf numFmtId="0" fontId="45" fillId="0" borderId="0" xfId="0" applyFont="1" applyFill="1" applyAlignment="1">
      <alignment vertical="center"/>
    </xf>
    <xf numFmtId="172" fontId="25" fillId="13" borderId="10" xfId="0" applyNumberFormat="1" applyFont="1" applyFill="1" applyBorder="1" applyAlignment="1">
      <alignment horizontal="center" vertical="center" wrapText="1"/>
    </xf>
    <xf numFmtId="3" fontId="25" fillId="13" borderId="10" xfId="0" applyNumberFormat="1" applyFont="1" applyFill="1" applyBorder="1" applyAlignment="1">
      <alignment horizontal="center" vertical="center" wrapText="1"/>
    </xf>
    <xf numFmtId="0" fontId="45" fillId="13" borderId="0" xfId="0" applyFont="1" applyFill="1" applyAlignment="1">
      <alignment vertical="center"/>
    </xf>
    <xf numFmtId="172" fontId="22" fillId="0" borderId="10" xfId="0" applyNumberFormat="1" applyFont="1" applyFill="1" applyBorder="1" applyAlignment="1">
      <alignment horizontal="center" vertical="center" wrapText="1"/>
    </xf>
    <xf numFmtId="3" fontId="22" fillId="0" borderId="10" xfId="0" applyNumberFormat="1" applyFont="1" applyFill="1" applyBorder="1" applyAlignment="1">
      <alignment horizontal="center" vertical="center" wrapText="1"/>
    </xf>
    <xf numFmtId="172" fontId="25" fillId="0" borderId="10" xfId="0" applyNumberFormat="1" applyFont="1" applyFill="1" applyBorder="1" applyAlignment="1">
      <alignment horizontal="center" vertical="center" wrapText="1"/>
    </xf>
    <xf numFmtId="3" fontId="25" fillId="0" borderId="10" xfId="0" applyNumberFormat="1" applyFont="1" applyFill="1" applyBorder="1" applyAlignment="1">
      <alignment horizontal="center" vertical="center" wrapText="1"/>
    </xf>
    <xf numFmtId="0" fontId="44" fillId="7" borderId="0" xfId="0" applyFont="1" applyFill="1" applyAlignment="1">
      <alignment vertical="center"/>
    </xf>
    <xf numFmtId="0" fontId="22" fillId="0" borderId="10" xfId="0" applyFont="1" applyFill="1" applyBorder="1" applyAlignment="1">
      <alignment horizontal="center" vertical="center" wrapText="1"/>
    </xf>
    <xf numFmtId="1" fontId="44" fillId="0" borderId="0" xfId="0" applyNumberFormat="1" applyFont="1" applyFill="1" applyAlignment="1">
      <alignment vertical="center"/>
    </xf>
    <xf numFmtId="49" fontId="44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left" vertical="center"/>
    </xf>
    <xf numFmtId="0" fontId="44" fillId="0" borderId="0" xfId="0" applyFont="1" applyFill="1" applyAlignment="1">
      <alignment horizontal="center" vertical="center"/>
    </xf>
    <xf numFmtId="3" fontId="44" fillId="0" borderId="0" xfId="0" applyNumberFormat="1" applyFont="1" applyFill="1" applyAlignment="1">
      <alignment vertical="center"/>
    </xf>
    <xf numFmtId="1" fontId="69" fillId="0" borderId="0" xfId="0" applyNumberFormat="1" applyFont="1" applyAlignment="1">
      <alignment vertical="center"/>
    </xf>
    <xf numFmtId="0" fontId="69" fillId="0" borderId="0" xfId="0" applyFont="1" applyAlignment="1">
      <alignment vertical="center"/>
    </xf>
    <xf numFmtId="1" fontId="70" fillId="0" borderId="15" xfId="0" applyNumberFormat="1" applyFont="1" applyBorder="1" applyAlignment="1">
      <alignment horizontal="center" vertical="center" wrapText="1"/>
    </xf>
    <xf numFmtId="49" fontId="70" fillId="0" borderId="15" xfId="0" applyNumberFormat="1" applyFont="1" applyBorder="1" applyAlignment="1">
      <alignment horizontal="center" vertical="center" wrapText="1"/>
    </xf>
    <xf numFmtId="0" fontId="70" fillId="0" borderId="15" xfId="0" applyFont="1" applyBorder="1" applyAlignment="1">
      <alignment horizontal="center" vertical="center" wrapText="1"/>
    </xf>
    <xf numFmtId="1" fontId="69" fillId="13" borderId="0" xfId="0" applyNumberFormat="1" applyFont="1" applyFill="1" applyAlignment="1">
      <alignment vertical="center"/>
    </xf>
    <xf numFmtId="0" fontId="69" fillId="13" borderId="0" xfId="0" applyFont="1" applyFill="1" applyAlignment="1">
      <alignment vertical="center"/>
    </xf>
    <xf numFmtId="3" fontId="68" fillId="0" borderId="10" xfId="0" applyNumberFormat="1" applyFont="1" applyFill="1" applyBorder="1" applyAlignment="1">
      <alignment horizontal="center" vertical="center" wrapText="1"/>
    </xf>
    <xf numFmtId="1" fontId="69" fillId="0" borderId="0" xfId="0" applyNumberFormat="1" applyFont="1" applyFill="1" applyAlignment="1">
      <alignment vertical="center"/>
    </xf>
    <xf numFmtId="0" fontId="69" fillId="0" borderId="0" xfId="0" applyFont="1" applyFill="1" applyAlignment="1">
      <alignment vertical="center"/>
    </xf>
    <xf numFmtId="1" fontId="71" fillId="13" borderId="0" xfId="0" applyNumberFormat="1" applyFont="1" applyFill="1" applyAlignment="1">
      <alignment vertical="center"/>
    </xf>
    <xf numFmtId="0" fontId="71" fillId="13" borderId="0" xfId="0" applyFont="1" applyFill="1" applyAlignment="1">
      <alignment vertical="center"/>
    </xf>
    <xf numFmtId="1" fontId="71" fillId="0" borderId="0" xfId="0" applyNumberFormat="1" applyFont="1" applyFill="1" applyAlignment="1">
      <alignment vertical="center"/>
    </xf>
    <xf numFmtId="0" fontId="71" fillId="0" borderId="0" xfId="0" applyFont="1" applyFill="1" applyAlignment="1">
      <alignment vertical="center"/>
    </xf>
    <xf numFmtId="0" fontId="69" fillId="7" borderId="0" xfId="0" applyFont="1" applyFill="1" applyAlignment="1">
      <alignment vertical="center"/>
    </xf>
    <xf numFmtId="3" fontId="70" fillId="13" borderId="10" xfId="0" applyNumberFormat="1" applyFont="1" applyFill="1" applyBorder="1" applyAlignment="1">
      <alignment horizontal="center" vertical="center" wrapText="1"/>
    </xf>
    <xf numFmtId="0" fontId="26" fillId="0" borderId="0" xfId="0" applyFont="1" applyFill="1" applyAlignment="1">
      <alignment vertical="center"/>
    </xf>
    <xf numFmtId="0" fontId="26" fillId="39" borderId="0" xfId="0" applyFont="1" applyFill="1" applyAlignment="1">
      <alignment vertical="center"/>
    </xf>
    <xf numFmtId="0" fontId="71" fillId="0" borderId="0" xfId="0" applyFont="1" applyAlignment="1">
      <alignment vertical="center"/>
    </xf>
    <xf numFmtId="49" fontId="69" fillId="0" borderId="0" xfId="0" applyNumberFormat="1" applyFont="1" applyAlignment="1">
      <alignment vertical="center"/>
    </xf>
    <xf numFmtId="0" fontId="69" fillId="0" borderId="0" xfId="0" applyFont="1" applyAlignment="1">
      <alignment horizontal="left" vertical="center"/>
    </xf>
    <xf numFmtId="0" fontId="69" fillId="0" borderId="0" xfId="0" applyFont="1" applyAlignment="1">
      <alignment horizontal="center" vertical="center"/>
    </xf>
    <xf numFmtId="0" fontId="25" fillId="0" borderId="16" xfId="0" applyFont="1" applyBorder="1" applyAlignment="1">
      <alignment horizontal="center" vertical="center" wrapText="1"/>
    </xf>
    <xf numFmtId="3" fontId="70" fillId="0" borderId="16" xfId="0" applyNumberFormat="1" applyFont="1" applyBorder="1" applyAlignment="1">
      <alignment horizontal="center" vertical="center" wrapText="1"/>
    </xf>
    <xf numFmtId="0" fontId="70" fillId="0" borderId="16" xfId="0" applyFont="1" applyBorder="1" applyAlignment="1">
      <alignment horizontal="center" vertical="center" wrapText="1"/>
    </xf>
    <xf numFmtId="172" fontId="70" fillId="0" borderId="10" xfId="0" applyNumberFormat="1" applyFont="1" applyFill="1" applyBorder="1" applyAlignment="1">
      <alignment horizontal="center" vertical="center" wrapText="1"/>
    </xf>
    <xf numFmtId="0" fontId="70" fillId="13" borderId="10" xfId="0" applyFont="1" applyFill="1" applyBorder="1" applyAlignment="1">
      <alignment horizontal="center" vertical="center" wrapText="1"/>
    </xf>
    <xf numFmtId="3" fontId="68" fillId="40" borderId="10" xfId="0" applyNumberFormat="1" applyFont="1" applyFill="1" applyBorder="1" applyAlignment="1">
      <alignment horizontal="center" vertical="center" wrapText="1"/>
    </xf>
    <xf numFmtId="4" fontId="70" fillId="13" borderId="10" xfId="0" applyNumberFormat="1" applyFont="1" applyFill="1" applyBorder="1" applyAlignment="1">
      <alignment horizontal="center" vertical="center" wrapText="1"/>
    </xf>
    <xf numFmtId="49" fontId="69" fillId="0" borderId="0" xfId="0" applyNumberFormat="1" applyFont="1" applyAlignment="1">
      <alignment horizontal="center" vertical="center"/>
    </xf>
    <xf numFmtId="0" fontId="44" fillId="0" borderId="0" xfId="0" applyFont="1" applyAlignment="1">
      <alignment horizontal="left" vertical="top"/>
    </xf>
    <xf numFmtId="0" fontId="69" fillId="0" borderId="0" xfId="0" applyFont="1" applyAlignment="1">
      <alignment horizontal="center" vertical="top"/>
    </xf>
    <xf numFmtId="3" fontId="69" fillId="0" borderId="0" xfId="0" applyNumberFormat="1" applyFont="1" applyAlignment="1">
      <alignment vertical="center"/>
    </xf>
    <xf numFmtId="1" fontId="70" fillId="13" borderId="10" xfId="0" applyNumberFormat="1" applyFont="1" applyFill="1" applyBorder="1" applyAlignment="1">
      <alignment horizontal="center" vertical="center" wrapText="1"/>
    </xf>
    <xf numFmtId="3" fontId="68" fillId="0" borderId="10" xfId="0" applyNumberFormat="1" applyFont="1" applyFill="1" applyBorder="1" applyAlignment="1">
      <alignment horizontal="right" vertical="center" wrapText="1"/>
    </xf>
    <xf numFmtId="1" fontId="68" fillId="0" borderId="10" xfId="0" applyNumberFormat="1" applyFont="1" applyFill="1" applyBorder="1" applyAlignment="1">
      <alignment horizontal="center" vertical="top" wrapText="1"/>
    </xf>
    <xf numFmtId="0" fontId="69" fillId="0" borderId="0" xfId="0" applyFont="1" applyAlignment="1">
      <alignment horizontal="left" vertical="top"/>
    </xf>
    <xf numFmtId="0" fontId="25" fillId="13" borderId="10" xfId="0" applyFont="1" applyFill="1" applyBorder="1" applyAlignment="1">
      <alignment horizontal="center" vertical="center" wrapText="1"/>
    </xf>
    <xf numFmtId="49" fontId="68" fillId="0" borderId="17" xfId="0" applyNumberFormat="1" applyFont="1" applyFill="1" applyBorder="1" applyAlignment="1">
      <alignment horizontal="center" vertical="center" wrapText="1"/>
    </xf>
    <xf numFmtId="0" fontId="71" fillId="7" borderId="0" xfId="0" applyFont="1" applyFill="1" applyAlignment="1">
      <alignment vertical="center"/>
    </xf>
    <xf numFmtId="49" fontId="68" fillId="0" borderId="0" xfId="0" applyNumberFormat="1" applyFont="1" applyAlignment="1">
      <alignment horizontal="center" vertical="center" wrapText="1"/>
    </xf>
    <xf numFmtId="0" fontId="68" fillId="0" borderId="0" xfId="0" applyFont="1" applyAlignment="1">
      <alignment horizontal="center" vertical="center" wrapText="1"/>
    </xf>
    <xf numFmtId="3" fontId="68" fillId="0" borderId="0" xfId="0" applyNumberFormat="1" applyFont="1" applyAlignment="1">
      <alignment vertical="center"/>
    </xf>
    <xf numFmtId="0" fontId="68" fillId="0" borderId="0" xfId="0" applyFont="1" applyAlignment="1">
      <alignment vertical="center" wrapText="1"/>
    </xf>
    <xf numFmtId="0" fontId="25" fillId="0" borderId="18" xfId="0" applyFont="1" applyFill="1" applyBorder="1" applyAlignment="1">
      <alignment vertical="center" wrapText="1"/>
    </xf>
    <xf numFmtId="0" fontId="72" fillId="0" borderId="0" xfId="0" applyFont="1" applyAlignment="1">
      <alignment vertical="center" wrapText="1"/>
    </xf>
    <xf numFmtId="49" fontId="72" fillId="0" borderId="0" xfId="0" applyNumberFormat="1" applyFont="1" applyAlignment="1">
      <alignment horizontal="center" vertical="center" wrapText="1"/>
    </xf>
    <xf numFmtId="0" fontId="72" fillId="0" borderId="0" xfId="0" applyFont="1" applyAlignment="1">
      <alignment horizontal="center" vertical="center" wrapText="1"/>
    </xf>
    <xf numFmtId="0" fontId="72" fillId="0" borderId="0" xfId="0" applyFont="1" applyAlignment="1">
      <alignment horizontal="center" vertical="center"/>
    </xf>
    <xf numFmtId="3" fontId="72" fillId="0" borderId="0" xfId="0" applyNumberFormat="1" applyFont="1" applyAlignment="1">
      <alignment vertical="center"/>
    </xf>
    <xf numFmtId="4" fontId="68" fillId="0" borderId="10" xfId="0" applyNumberFormat="1" applyFont="1" applyFill="1" applyBorder="1" applyAlignment="1">
      <alignment horizontal="center" vertical="center" wrapText="1"/>
    </xf>
    <xf numFmtId="4" fontId="68" fillId="0" borderId="10" xfId="0" applyNumberFormat="1" applyFont="1" applyFill="1" applyBorder="1" applyAlignment="1">
      <alignment vertical="center" wrapText="1"/>
    </xf>
    <xf numFmtId="0" fontId="69" fillId="0" borderId="10" xfId="0" applyFont="1" applyFill="1" applyBorder="1" applyAlignment="1">
      <alignment vertical="center"/>
    </xf>
    <xf numFmtId="0" fontId="70" fillId="0" borderId="19" xfId="0" applyFont="1" applyBorder="1" applyAlignment="1">
      <alignment horizontal="center" vertical="center" wrapText="1"/>
    </xf>
    <xf numFmtId="0" fontId="69" fillId="41" borderId="0" xfId="0" applyFont="1" applyFill="1" applyAlignment="1">
      <alignment vertical="center"/>
    </xf>
    <xf numFmtId="49" fontId="70" fillId="0" borderId="10" xfId="0" applyNumberFormat="1" applyFont="1" applyBorder="1" applyAlignment="1">
      <alignment horizontal="center" vertical="center" wrapText="1"/>
    </xf>
    <xf numFmtId="3" fontId="70" fillId="0" borderId="10" xfId="0" applyNumberFormat="1" applyFont="1" applyFill="1" applyBorder="1" applyAlignment="1">
      <alignment horizontal="center" vertical="center" wrapText="1"/>
    </xf>
    <xf numFmtId="0" fontId="70" fillId="0" borderId="10" xfId="0" applyFont="1" applyBorder="1" applyAlignment="1">
      <alignment horizontal="center" vertical="center" wrapText="1"/>
    </xf>
    <xf numFmtId="0" fontId="70" fillId="0" borderId="10" xfId="0" applyFont="1" applyFill="1" applyBorder="1" applyAlignment="1">
      <alignment horizontal="center" vertical="center" wrapText="1"/>
    </xf>
    <xf numFmtId="1" fontId="22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3" fontId="70" fillId="0" borderId="10" xfId="0" applyNumberFormat="1" applyFont="1" applyFill="1" applyBorder="1" applyAlignment="1">
      <alignment horizontal="center" vertical="center" wrapText="1"/>
    </xf>
    <xf numFmtId="49" fontId="70" fillId="0" borderId="10" xfId="0" applyNumberFormat="1" applyFont="1" applyBorder="1" applyAlignment="1">
      <alignment horizontal="center" vertical="center" wrapText="1"/>
    </xf>
    <xf numFmtId="0" fontId="25" fillId="0" borderId="19" xfId="0" applyFont="1" applyFill="1" applyBorder="1" applyAlignment="1">
      <alignment horizontal="left" vertical="center" wrapText="1"/>
    </xf>
    <xf numFmtId="0" fontId="70" fillId="0" borderId="10" xfId="0" applyFont="1" applyFill="1" applyBorder="1" applyAlignment="1">
      <alignment horizontal="center" vertical="center" wrapText="1"/>
    </xf>
    <xf numFmtId="0" fontId="25" fillId="0" borderId="19" xfId="0" applyFont="1" applyFill="1" applyBorder="1" applyAlignment="1">
      <alignment horizontal="center" vertical="center" wrapText="1"/>
    </xf>
    <xf numFmtId="0" fontId="25" fillId="0" borderId="16" xfId="0" applyFont="1" applyFill="1" applyBorder="1" applyAlignment="1">
      <alignment horizontal="center" vertical="center" wrapText="1"/>
    </xf>
    <xf numFmtId="0" fontId="68" fillId="0" borderId="10" xfId="0" applyFont="1" applyFill="1" applyBorder="1" applyAlignment="1">
      <alignment horizontal="center" vertical="center" wrapText="1"/>
    </xf>
    <xf numFmtId="3" fontId="70" fillId="0" borderId="10" xfId="0" applyNumberFormat="1" applyFont="1" applyBorder="1" applyAlignment="1">
      <alignment horizontal="center" vertical="center" wrapText="1"/>
    </xf>
    <xf numFmtId="1" fontId="68" fillId="0" borderId="10" xfId="0" applyNumberFormat="1" applyFont="1" applyFill="1" applyBorder="1" applyAlignment="1">
      <alignment horizontal="center" vertical="center" wrapText="1"/>
    </xf>
    <xf numFmtId="1" fontId="70" fillId="0" borderId="10" xfId="0" applyNumberFormat="1" applyFont="1" applyBorder="1" applyAlignment="1">
      <alignment horizontal="center" vertical="center" textRotation="90" wrapText="1"/>
    </xf>
    <xf numFmtId="49" fontId="25" fillId="19" borderId="15" xfId="0" applyNumberFormat="1" applyFont="1" applyFill="1" applyBorder="1" applyAlignment="1">
      <alignment horizontal="center" vertical="center" wrapText="1"/>
    </xf>
    <xf numFmtId="0" fontId="44" fillId="19" borderId="0" xfId="0" applyFont="1" applyFill="1" applyAlignment="1">
      <alignment vertical="center"/>
    </xf>
    <xf numFmtId="49" fontId="70" fillId="19" borderId="10" xfId="0" applyNumberFormat="1" applyFont="1" applyFill="1" applyBorder="1" applyAlignment="1">
      <alignment horizontal="center" vertical="center" wrapText="1"/>
    </xf>
    <xf numFmtId="0" fontId="69" fillId="19" borderId="0" xfId="0" applyFont="1" applyFill="1" applyAlignment="1">
      <alignment vertical="center"/>
    </xf>
    <xf numFmtId="0" fontId="70" fillId="0" borderId="0" xfId="0" applyFont="1" applyAlignment="1">
      <alignment vertical="center" wrapText="1"/>
    </xf>
    <xf numFmtId="49" fontId="68" fillId="19" borderId="10" xfId="0" applyNumberFormat="1" applyFont="1" applyFill="1" applyBorder="1" applyAlignment="1">
      <alignment horizontal="center" vertical="center" wrapText="1"/>
    </xf>
    <xf numFmtId="3" fontId="25" fillId="0" borderId="15" xfId="0" applyNumberFormat="1" applyFont="1" applyFill="1" applyBorder="1" applyAlignment="1">
      <alignment horizontal="center" vertical="center" wrapText="1"/>
    </xf>
    <xf numFmtId="49" fontId="25" fillId="0" borderId="15" xfId="0" applyNumberFormat="1" applyFont="1" applyFill="1" applyBorder="1" applyAlignment="1">
      <alignment horizontal="center" vertical="center" wrapText="1"/>
    </xf>
    <xf numFmtId="1" fontId="25" fillId="0" borderId="15" xfId="0" applyNumberFormat="1" applyFont="1" applyFill="1" applyBorder="1" applyAlignment="1">
      <alignment horizontal="center" vertical="center" wrapText="1"/>
    </xf>
    <xf numFmtId="172" fontId="25" fillId="19" borderId="15" xfId="0" applyNumberFormat="1" applyFont="1" applyFill="1" applyBorder="1" applyAlignment="1">
      <alignment horizontal="center" vertical="center" wrapText="1"/>
    </xf>
    <xf numFmtId="172" fontId="22" fillId="19" borderId="17" xfId="0" applyNumberFormat="1" applyFont="1" applyFill="1" applyBorder="1" applyAlignment="1">
      <alignment horizontal="center" vertical="center" wrapText="1"/>
    </xf>
    <xf numFmtId="49" fontId="70" fillId="19" borderId="15" xfId="0" applyNumberFormat="1" applyFont="1" applyFill="1" applyBorder="1" applyAlignment="1">
      <alignment horizontal="center" vertical="center" wrapText="1"/>
    </xf>
    <xf numFmtId="49" fontId="68" fillId="0" borderId="15" xfId="0" applyNumberFormat="1" applyFont="1" applyFill="1" applyBorder="1" applyAlignment="1">
      <alignment horizontal="center" vertical="center" wrapText="1"/>
    </xf>
    <xf numFmtId="0" fontId="68" fillId="0" borderId="15" xfId="0" applyFont="1" applyFill="1" applyBorder="1" applyAlignment="1">
      <alignment horizontal="left" vertical="center" wrapText="1"/>
    </xf>
    <xf numFmtId="1" fontId="68" fillId="0" borderId="10" xfId="0" applyNumberFormat="1" applyFont="1" applyFill="1" applyBorder="1" applyAlignment="1">
      <alignment horizontal="center" vertical="center" wrapText="1"/>
    </xf>
    <xf numFmtId="0" fontId="70" fillId="0" borderId="15" xfId="0" applyFont="1" applyBorder="1" applyAlignment="1">
      <alignment horizontal="center" vertical="center" wrapText="1"/>
    </xf>
    <xf numFmtId="0" fontId="70" fillId="0" borderId="16" xfId="0" applyFont="1" applyBorder="1" applyAlignment="1">
      <alignment horizontal="center" vertical="center" wrapText="1"/>
    </xf>
    <xf numFmtId="3" fontId="70" fillId="0" borderId="10" xfId="0" applyNumberFormat="1" applyFont="1" applyFill="1" applyBorder="1" applyAlignment="1">
      <alignment horizontal="center" vertical="center" wrapText="1"/>
    </xf>
    <xf numFmtId="0" fontId="68" fillId="0" borderId="10" xfId="0" applyFont="1" applyFill="1" applyBorder="1" applyAlignment="1">
      <alignment horizontal="center" vertical="center" wrapText="1"/>
    </xf>
    <xf numFmtId="0" fontId="70" fillId="0" borderId="10" xfId="0" applyFont="1" applyFill="1" applyBorder="1" applyAlignment="1">
      <alignment horizontal="center" vertical="center" wrapText="1"/>
    </xf>
    <xf numFmtId="0" fontId="68" fillId="0" borderId="16" xfId="0" applyFont="1" applyBorder="1" applyAlignment="1">
      <alignment horizontal="center" vertical="center" wrapText="1"/>
    </xf>
    <xf numFmtId="49" fontId="70" fillId="0" borderId="15" xfId="0" applyNumberFormat="1" applyFont="1" applyBorder="1" applyAlignment="1">
      <alignment horizontal="center" vertical="center" wrapText="1"/>
    </xf>
    <xf numFmtId="1" fontId="69" fillId="19" borderId="0" xfId="0" applyNumberFormat="1" applyFont="1" applyFill="1" applyAlignment="1">
      <alignment vertical="center"/>
    </xf>
    <xf numFmtId="1" fontId="69" fillId="7" borderId="0" xfId="0" applyNumberFormat="1" applyFont="1" applyFill="1" applyAlignment="1">
      <alignment vertical="center"/>
    </xf>
    <xf numFmtId="1" fontId="26" fillId="0" borderId="0" xfId="0" applyNumberFormat="1" applyFont="1" applyFill="1" applyAlignment="1">
      <alignment vertical="center"/>
    </xf>
    <xf numFmtId="1" fontId="26" fillId="39" borderId="0" xfId="0" applyNumberFormat="1" applyFont="1" applyFill="1" applyAlignment="1">
      <alignment vertical="center"/>
    </xf>
    <xf numFmtId="0" fontId="70" fillId="0" borderId="20" xfId="0" applyFont="1" applyBorder="1" applyAlignment="1">
      <alignment horizontal="center" vertical="center" textRotation="90" wrapText="1"/>
    </xf>
    <xf numFmtId="0" fontId="70" fillId="0" borderId="10" xfId="0" applyFont="1" applyBorder="1" applyAlignment="1">
      <alignment horizontal="center" vertical="center" textRotation="90" wrapText="1"/>
    </xf>
    <xf numFmtId="172" fontId="70" fillId="13" borderId="10" xfId="0" applyNumberFormat="1" applyFont="1" applyFill="1" applyBorder="1" applyAlignment="1">
      <alignment horizontal="center" vertical="center" wrapText="1"/>
    </xf>
    <xf numFmtId="3" fontId="70" fillId="0" borderId="10" xfId="0" applyNumberFormat="1" applyFont="1" applyFill="1" applyBorder="1" applyAlignment="1">
      <alignment horizontal="center" vertical="center" wrapText="1"/>
    </xf>
    <xf numFmtId="49" fontId="70" fillId="0" borderId="10" xfId="0" applyNumberFormat="1" applyFont="1" applyBorder="1" applyAlignment="1">
      <alignment horizontal="center" vertical="center" wrapText="1"/>
    </xf>
    <xf numFmtId="0" fontId="70" fillId="0" borderId="15" xfId="0" applyFont="1" applyBorder="1" applyAlignment="1">
      <alignment horizontal="center" vertical="center" wrapText="1"/>
    </xf>
    <xf numFmtId="0" fontId="68" fillId="0" borderId="15" xfId="0" applyFont="1" applyFill="1" applyBorder="1" applyAlignment="1">
      <alignment horizontal="center" vertical="center" wrapText="1"/>
    </xf>
    <xf numFmtId="0" fontId="70" fillId="0" borderId="15" xfId="0" applyFont="1" applyFill="1" applyBorder="1" applyAlignment="1">
      <alignment horizontal="center" vertical="center" wrapText="1"/>
    </xf>
    <xf numFmtId="0" fontId="70" fillId="0" borderId="10" xfId="0" applyFont="1" applyBorder="1" applyAlignment="1">
      <alignment horizontal="center" vertical="center" wrapText="1"/>
    </xf>
    <xf numFmtId="3" fontId="70" fillId="19" borderId="15" xfId="0" applyNumberFormat="1" applyFont="1" applyFill="1" applyBorder="1" applyAlignment="1">
      <alignment vertical="top" wrapText="1"/>
    </xf>
    <xf numFmtId="3" fontId="25" fillId="13" borderId="10" xfId="0" applyNumberFormat="1" applyFont="1" applyFill="1" applyBorder="1" applyAlignment="1">
      <alignment horizontal="center" vertical="top" wrapText="1"/>
    </xf>
    <xf numFmtId="3" fontId="68" fillId="0" borderId="10" xfId="0" applyNumberFormat="1" applyFont="1" applyFill="1" applyBorder="1" applyAlignment="1">
      <alignment horizontal="center" vertical="top" wrapText="1"/>
    </xf>
    <xf numFmtId="3" fontId="25" fillId="0" borderId="10" xfId="0" applyNumberFormat="1" applyFont="1" applyFill="1" applyBorder="1" applyAlignment="1">
      <alignment horizontal="center" vertical="top" wrapText="1"/>
    </xf>
    <xf numFmtId="3" fontId="70" fillId="0" borderId="10" xfId="0" applyNumberFormat="1" applyFont="1" applyFill="1" applyBorder="1" applyAlignment="1">
      <alignment horizontal="center" vertical="top" wrapText="1"/>
    </xf>
    <xf numFmtId="3" fontId="70" fillId="13" borderId="10" xfId="0" applyNumberFormat="1" applyFont="1" applyFill="1" applyBorder="1" applyAlignment="1">
      <alignment horizontal="center" vertical="top" wrapText="1"/>
    </xf>
    <xf numFmtId="0" fontId="69" fillId="0" borderId="0" xfId="0" applyFont="1" applyFill="1" applyAlignment="1">
      <alignment horizontal="center" vertical="top"/>
    </xf>
    <xf numFmtId="0" fontId="69" fillId="0" borderId="10" xfId="0" applyFont="1" applyFill="1" applyBorder="1" applyAlignment="1">
      <alignment horizontal="center" vertical="top"/>
    </xf>
    <xf numFmtId="3" fontId="69" fillId="0" borderId="10" xfId="0" applyNumberFormat="1" applyFont="1" applyFill="1" applyBorder="1" applyAlignment="1">
      <alignment horizontal="center" vertical="top"/>
    </xf>
    <xf numFmtId="2" fontId="25" fillId="13" borderId="10" xfId="0" applyNumberFormat="1" applyFont="1" applyFill="1" applyBorder="1" applyAlignment="1">
      <alignment horizontal="center" vertical="top" wrapText="1"/>
    </xf>
    <xf numFmtId="2" fontId="25" fillId="0" borderId="10" xfId="0" applyNumberFormat="1" applyFont="1" applyFill="1" applyBorder="1" applyAlignment="1">
      <alignment horizontal="center" vertical="top" wrapText="1"/>
    </xf>
    <xf numFmtId="2" fontId="68" fillId="0" borderId="10" xfId="0" applyNumberFormat="1" applyFont="1" applyFill="1" applyBorder="1" applyAlignment="1">
      <alignment horizontal="center" vertical="top" wrapText="1"/>
    </xf>
    <xf numFmtId="3" fontId="22" fillId="0" borderId="10" xfId="0" applyNumberFormat="1" applyFont="1" applyFill="1" applyBorder="1" applyAlignment="1">
      <alignment horizontal="center" vertical="top" wrapText="1"/>
    </xf>
    <xf numFmtId="1" fontId="69" fillId="0" borderId="0" xfId="0" applyNumberFormat="1" applyFont="1" applyAlignment="1">
      <alignment horizontal="center" vertical="center"/>
    </xf>
    <xf numFmtId="4" fontId="25" fillId="13" borderId="10" xfId="0" applyNumberFormat="1" applyFont="1" applyFill="1" applyBorder="1" applyAlignment="1">
      <alignment horizontal="center" vertical="top" wrapText="1"/>
    </xf>
    <xf numFmtId="4" fontId="25" fillId="0" borderId="10" xfId="0" applyNumberFormat="1" applyFont="1" applyFill="1" applyBorder="1" applyAlignment="1">
      <alignment horizontal="center" vertical="top" wrapText="1"/>
    </xf>
    <xf numFmtId="4" fontId="70" fillId="0" borderId="10" xfId="0" applyNumberFormat="1" applyFont="1" applyFill="1" applyBorder="1" applyAlignment="1">
      <alignment horizontal="center" vertical="top" wrapText="1"/>
    </xf>
    <xf numFmtId="49" fontId="68" fillId="0" borderId="15" xfId="0" applyNumberFormat="1" applyFont="1" applyFill="1" applyBorder="1" applyAlignment="1">
      <alignment horizontal="center" vertical="center" wrapText="1"/>
    </xf>
    <xf numFmtId="0" fontId="68" fillId="0" borderId="15" xfId="0" applyFont="1" applyFill="1" applyBorder="1" applyAlignment="1">
      <alignment horizontal="center" vertical="center" wrapText="1"/>
    </xf>
    <xf numFmtId="0" fontId="68" fillId="0" borderId="15" xfId="0" applyFont="1" applyFill="1" applyBorder="1" applyAlignment="1">
      <alignment horizontal="left" vertical="center" wrapText="1"/>
    </xf>
    <xf numFmtId="0" fontId="70" fillId="0" borderId="15" xfId="0" applyFont="1" applyFill="1" applyBorder="1" applyAlignment="1">
      <alignment horizontal="center" vertical="center" wrapText="1"/>
    </xf>
    <xf numFmtId="172" fontId="25" fillId="0" borderId="21" xfId="0" applyNumberFormat="1" applyFont="1" applyFill="1" applyBorder="1" applyAlignment="1">
      <alignment horizontal="left" vertical="center" wrapText="1"/>
    </xf>
    <xf numFmtId="172" fontId="25" fillId="0" borderId="22" xfId="0" applyNumberFormat="1" applyFont="1" applyFill="1" applyBorder="1" applyAlignment="1">
      <alignment horizontal="left" vertical="center" wrapText="1"/>
    </xf>
    <xf numFmtId="172" fontId="25" fillId="0" borderId="23" xfId="0" applyNumberFormat="1" applyFont="1" applyFill="1" applyBorder="1" applyAlignment="1">
      <alignment horizontal="left" vertical="center" wrapText="1"/>
    </xf>
    <xf numFmtId="172" fontId="25" fillId="0" borderId="17" xfId="0" applyNumberFormat="1" applyFont="1" applyFill="1" applyBorder="1" applyAlignment="1">
      <alignment horizontal="left" vertical="center" wrapText="1"/>
    </xf>
    <xf numFmtId="172" fontId="25" fillId="0" borderId="0" xfId="0" applyNumberFormat="1" applyFont="1" applyFill="1" applyBorder="1" applyAlignment="1">
      <alignment horizontal="left" vertical="center" wrapText="1"/>
    </xf>
    <xf numFmtId="172" fontId="25" fillId="0" borderId="24" xfId="0" applyNumberFormat="1" applyFont="1" applyFill="1" applyBorder="1" applyAlignment="1">
      <alignment horizontal="left" vertical="center" wrapText="1"/>
    </xf>
    <xf numFmtId="172" fontId="25" fillId="0" borderId="25" xfId="0" applyNumberFormat="1" applyFont="1" applyFill="1" applyBorder="1" applyAlignment="1">
      <alignment horizontal="left" vertical="center" wrapText="1"/>
    </xf>
    <xf numFmtId="172" fontId="25" fillId="0" borderId="18" xfId="0" applyNumberFormat="1" applyFont="1" applyFill="1" applyBorder="1" applyAlignment="1">
      <alignment horizontal="left" vertical="center" wrapText="1"/>
    </xf>
    <xf numFmtId="172" fontId="25" fillId="0" borderId="26" xfId="0" applyNumberFormat="1" applyFont="1" applyFill="1" applyBorder="1" applyAlignment="1">
      <alignment horizontal="left" vertical="center" wrapText="1"/>
    </xf>
    <xf numFmtId="172" fontId="22" fillId="0" borderId="15" xfId="0" applyNumberFormat="1" applyFont="1" applyFill="1" applyBorder="1" applyAlignment="1">
      <alignment horizontal="center" vertical="center" wrapText="1"/>
    </xf>
    <xf numFmtId="172" fontId="22" fillId="0" borderId="19" xfId="0" applyNumberFormat="1" applyFont="1" applyFill="1" applyBorder="1" applyAlignment="1">
      <alignment horizontal="center" vertical="center" wrapText="1"/>
    </xf>
    <xf numFmtId="172" fontId="22" fillId="0" borderId="16" xfId="0" applyNumberFormat="1" applyFont="1" applyFill="1" applyBorder="1" applyAlignment="1">
      <alignment horizontal="center" vertical="center" wrapText="1"/>
    </xf>
    <xf numFmtId="172" fontId="22" fillId="0" borderId="15" xfId="0" applyNumberFormat="1" applyFont="1" applyFill="1" applyBorder="1" applyAlignment="1">
      <alignment horizontal="left" vertical="center" wrapText="1"/>
    </xf>
    <xf numFmtId="172" fontId="22" fillId="0" borderId="19" xfId="0" applyNumberFormat="1" applyFont="1" applyFill="1" applyBorder="1" applyAlignment="1">
      <alignment horizontal="left" vertical="center" wrapText="1"/>
    </xf>
    <xf numFmtId="172" fontId="22" fillId="0" borderId="16" xfId="0" applyNumberFormat="1" applyFont="1" applyFill="1" applyBorder="1" applyAlignment="1">
      <alignment horizontal="left" vertical="center" wrapText="1"/>
    </xf>
    <xf numFmtId="1" fontId="22" fillId="0" borderId="15" xfId="0" applyNumberFormat="1" applyFont="1" applyFill="1" applyBorder="1" applyAlignment="1">
      <alignment horizontal="center" vertical="center" wrapText="1"/>
    </xf>
    <xf numFmtId="1" fontId="22" fillId="0" borderId="19" xfId="0" applyNumberFormat="1" applyFont="1" applyFill="1" applyBorder="1" applyAlignment="1">
      <alignment horizontal="center" vertical="center" wrapText="1"/>
    </xf>
    <xf numFmtId="1" fontId="22" fillId="0" borderId="16" xfId="0" applyNumberFormat="1" applyFont="1" applyFill="1" applyBorder="1" applyAlignment="1">
      <alignment horizontal="center" vertical="center" wrapText="1"/>
    </xf>
    <xf numFmtId="0" fontId="22" fillId="0" borderId="15" xfId="0" applyFont="1" applyFill="1" applyBorder="1" applyAlignment="1">
      <alignment horizontal="center" vertical="center" wrapText="1"/>
    </xf>
    <xf numFmtId="0" fontId="22" fillId="0" borderId="19" xfId="0" applyFont="1" applyFill="1" applyBorder="1" applyAlignment="1">
      <alignment horizontal="center" vertical="center" wrapText="1"/>
    </xf>
    <xf numFmtId="0" fontId="22" fillId="0" borderId="16" xfId="0" applyFont="1" applyFill="1" applyBorder="1" applyAlignment="1">
      <alignment horizontal="center" vertical="center" wrapText="1"/>
    </xf>
    <xf numFmtId="49" fontId="22" fillId="0" borderId="15" xfId="0" applyNumberFormat="1" applyFont="1" applyFill="1" applyBorder="1" applyAlignment="1">
      <alignment horizontal="center" vertical="center" wrapText="1"/>
    </xf>
    <xf numFmtId="49" fontId="22" fillId="0" borderId="19" xfId="0" applyNumberFormat="1" applyFont="1" applyFill="1" applyBorder="1" applyAlignment="1">
      <alignment horizontal="center" vertical="center" wrapText="1"/>
    </xf>
    <xf numFmtId="49" fontId="22" fillId="0" borderId="16" xfId="0" applyNumberFormat="1" applyFont="1" applyFill="1" applyBorder="1" applyAlignment="1">
      <alignment horizontal="center" vertical="center" wrapText="1"/>
    </xf>
    <xf numFmtId="0" fontId="22" fillId="0" borderId="15" xfId="0" applyFont="1" applyFill="1" applyBorder="1" applyAlignment="1">
      <alignment horizontal="left" vertical="center" wrapText="1"/>
    </xf>
    <xf numFmtId="0" fontId="22" fillId="0" borderId="19" xfId="0" applyFont="1" applyFill="1" applyBorder="1" applyAlignment="1">
      <alignment horizontal="left" vertical="center" wrapText="1"/>
    </xf>
    <xf numFmtId="0" fontId="22" fillId="0" borderId="16" xfId="0" applyFont="1" applyFill="1" applyBorder="1" applyAlignment="1">
      <alignment horizontal="left" vertical="center" wrapText="1"/>
    </xf>
    <xf numFmtId="172" fontId="25" fillId="0" borderId="15" xfId="0" applyNumberFormat="1" applyFont="1" applyFill="1" applyBorder="1" applyAlignment="1">
      <alignment horizontal="center" vertical="center" wrapText="1"/>
    </xf>
    <xf numFmtId="172" fontId="25" fillId="0" borderId="19" xfId="0" applyNumberFormat="1" applyFont="1" applyFill="1" applyBorder="1" applyAlignment="1">
      <alignment horizontal="center" vertical="center" wrapText="1"/>
    </xf>
    <xf numFmtId="172" fontId="25" fillId="0" borderId="16" xfId="0" applyNumberFormat="1" applyFont="1" applyFill="1" applyBorder="1" applyAlignment="1">
      <alignment horizontal="center" vertical="center" wrapText="1"/>
    </xf>
    <xf numFmtId="172" fontId="25" fillId="0" borderId="15" xfId="0" applyNumberFormat="1" applyFont="1" applyFill="1" applyBorder="1" applyAlignment="1">
      <alignment horizontal="left" vertical="center" wrapText="1"/>
    </xf>
    <xf numFmtId="172" fontId="25" fillId="0" borderId="19" xfId="0" applyNumberFormat="1" applyFont="1" applyFill="1" applyBorder="1" applyAlignment="1">
      <alignment horizontal="left" vertical="center" wrapText="1"/>
    </xf>
    <xf numFmtId="172" fontId="25" fillId="0" borderId="16" xfId="0" applyNumberFormat="1" applyFont="1" applyFill="1" applyBorder="1" applyAlignment="1">
      <alignment horizontal="left" vertical="center" wrapText="1"/>
    </xf>
    <xf numFmtId="1" fontId="25" fillId="0" borderId="15" xfId="0" applyNumberFormat="1" applyFont="1" applyFill="1" applyBorder="1" applyAlignment="1">
      <alignment horizontal="center" vertical="center" wrapText="1"/>
    </xf>
    <xf numFmtId="1" fontId="25" fillId="0" borderId="19" xfId="0" applyNumberFormat="1" applyFont="1" applyFill="1" applyBorder="1" applyAlignment="1">
      <alignment horizontal="center" vertical="center" wrapText="1"/>
    </xf>
    <xf numFmtId="1" fontId="25" fillId="0" borderId="16" xfId="0" applyNumberFormat="1" applyFont="1" applyFill="1" applyBorder="1" applyAlignment="1">
      <alignment horizontal="center" vertical="center" wrapText="1"/>
    </xf>
    <xf numFmtId="172" fontId="25" fillId="19" borderId="25" xfId="0" applyNumberFormat="1" applyFont="1" applyFill="1" applyBorder="1" applyAlignment="1">
      <alignment horizontal="left" vertical="center" wrapText="1"/>
    </xf>
    <xf numFmtId="172" fontId="25" fillId="19" borderId="18" xfId="0" applyNumberFormat="1" applyFont="1" applyFill="1" applyBorder="1" applyAlignment="1">
      <alignment horizontal="left" vertical="center" wrapText="1"/>
    </xf>
    <xf numFmtId="172" fontId="25" fillId="19" borderId="20" xfId="0" applyNumberFormat="1" applyFont="1" applyFill="1" applyBorder="1" applyAlignment="1">
      <alignment horizontal="left" vertical="center" wrapText="1"/>
    </xf>
    <xf numFmtId="172" fontId="25" fillId="19" borderId="27" xfId="0" applyNumberFormat="1" applyFont="1" applyFill="1" applyBorder="1" applyAlignment="1">
      <alignment horizontal="left" vertical="center" wrapText="1"/>
    </xf>
    <xf numFmtId="0" fontId="25" fillId="0" borderId="15" xfId="0" applyFont="1" applyFill="1" applyBorder="1" applyAlignment="1">
      <alignment horizontal="center" vertical="center" wrapText="1"/>
    </xf>
    <xf numFmtId="0" fontId="25" fillId="0" borderId="16" xfId="0" applyFont="1" applyFill="1" applyBorder="1" applyAlignment="1">
      <alignment horizontal="center" vertical="center" wrapText="1"/>
    </xf>
    <xf numFmtId="3" fontId="25" fillId="0" borderId="20" xfId="0" applyNumberFormat="1" applyFont="1" applyFill="1" applyBorder="1" applyAlignment="1">
      <alignment horizontal="center" vertical="center"/>
    </xf>
    <xf numFmtId="3" fontId="25" fillId="0" borderId="27" xfId="0" applyNumberFormat="1" applyFont="1" applyFill="1" applyBorder="1" applyAlignment="1">
      <alignment horizontal="center" vertical="center"/>
    </xf>
    <xf numFmtId="0" fontId="25" fillId="0" borderId="20" xfId="0" applyFont="1" applyFill="1" applyBorder="1" applyAlignment="1">
      <alignment horizontal="left" vertical="center" wrapText="1"/>
    </xf>
    <xf numFmtId="0" fontId="25" fillId="0" borderId="27" xfId="0" applyFont="1" applyFill="1" applyBorder="1" applyAlignment="1">
      <alignment horizontal="left" vertical="center" wrapText="1"/>
    </xf>
    <xf numFmtId="0" fontId="25" fillId="19" borderId="20" xfId="0" applyFont="1" applyFill="1" applyBorder="1" applyAlignment="1">
      <alignment horizontal="left" vertical="center" wrapText="1"/>
    </xf>
    <xf numFmtId="0" fontId="25" fillId="19" borderId="27" xfId="0" applyFont="1" applyFill="1" applyBorder="1" applyAlignment="1">
      <alignment horizontal="left" vertical="center" wrapText="1"/>
    </xf>
    <xf numFmtId="3" fontId="70" fillId="0" borderId="21" xfId="0" applyNumberFormat="1" applyFont="1" applyFill="1" applyBorder="1" applyAlignment="1">
      <alignment vertical="top" wrapText="1"/>
    </xf>
    <xf numFmtId="3" fontId="70" fillId="0" borderId="22" xfId="0" applyNumberFormat="1" applyFont="1" applyFill="1" applyBorder="1" applyAlignment="1">
      <alignment vertical="top" wrapText="1"/>
    </xf>
    <xf numFmtId="3" fontId="70" fillId="0" borderId="23" xfId="0" applyNumberFormat="1" applyFont="1" applyFill="1" applyBorder="1" applyAlignment="1">
      <alignment vertical="top" wrapText="1"/>
    </xf>
    <xf numFmtId="3" fontId="70" fillId="0" borderId="17" xfId="0" applyNumberFormat="1" applyFont="1" applyFill="1" applyBorder="1" applyAlignment="1">
      <alignment vertical="top" wrapText="1"/>
    </xf>
    <xf numFmtId="3" fontId="70" fillId="0" borderId="0" xfId="0" applyNumberFormat="1" applyFont="1" applyFill="1" applyBorder="1" applyAlignment="1">
      <alignment vertical="top" wrapText="1"/>
    </xf>
    <xf numFmtId="3" fontId="70" fillId="0" borderId="24" xfId="0" applyNumberFormat="1" applyFont="1" applyFill="1" applyBorder="1" applyAlignment="1">
      <alignment vertical="top" wrapText="1"/>
    </xf>
    <xf numFmtId="3" fontId="70" fillId="0" borderId="25" xfId="0" applyNumberFormat="1" applyFont="1" applyFill="1" applyBorder="1" applyAlignment="1">
      <alignment vertical="top" wrapText="1"/>
    </xf>
    <xf numFmtId="3" fontId="70" fillId="0" borderId="18" xfId="0" applyNumberFormat="1" applyFont="1" applyFill="1" applyBorder="1" applyAlignment="1">
      <alignment vertical="top" wrapText="1"/>
    </xf>
    <xf numFmtId="3" fontId="70" fillId="0" borderId="26" xfId="0" applyNumberFormat="1" applyFont="1" applyFill="1" applyBorder="1" applyAlignment="1">
      <alignment vertical="top" wrapText="1"/>
    </xf>
    <xf numFmtId="0" fontId="25" fillId="0" borderId="18" xfId="0" applyFont="1" applyFill="1" applyBorder="1" applyAlignment="1">
      <alignment horizontal="right" vertical="center" wrapText="1"/>
    </xf>
    <xf numFmtId="0" fontId="25" fillId="0" borderId="18" xfId="0" applyFont="1" applyFill="1" applyBorder="1" applyAlignment="1">
      <alignment horizontal="center" vertical="center" wrapText="1"/>
    </xf>
    <xf numFmtId="49" fontId="25" fillId="0" borderId="10" xfId="0" applyNumberFormat="1" applyFont="1" applyFill="1" applyBorder="1" applyAlignment="1">
      <alignment horizontal="center" vertical="center" wrapText="1"/>
    </xf>
    <xf numFmtId="0" fontId="25" fillId="0" borderId="15" xfId="0" applyFont="1" applyFill="1" applyBorder="1" applyAlignment="1">
      <alignment horizontal="left" vertical="center" wrapText="1"/>
    </xf>
    <xf numFmtId="0" fontId="25" fillId="0" borderId="16" xfId="0" applyFont="1" applyFill="1" applyBorder="1" applyAlignment="1">
      <alignment horizontal="left" vertical="center" wrapText="1"/>
    </xf>
    <xf numFmtId="1" fontId="25" fillId="0" borderId="10" xfId="0" applyNumberFormat="1" applyFont="1" applyFill="1" applyBorder="1" applyAlignment="1">
      <alignment horizontal="center" vertical="center" wrapText="1"/>
    </xf>
    <xf numFmtId="3" fontId="68" fillId="0" borderId="15" xfId="0" applyNumberFormat="1" applyFont="1" applyFill="1" applyBorder="1" applyAlignment="1">
      <alignment vertical="top" wrapText="1"/>
    </xf>
    <xf numFmtId="3" fontId="68" fillId="0" borderId="19" xfId="0" applyNumberFormat="1" applyFont="1" applyFill="1" applyBorder="1" applyAlignment="1">
      <alignment vertical="top" wrapText="1"/>
    </xf>
    <xf numFmtId="3" fontId="68" fillId="0" borderId="16" xfId="0" applyNumberFormat="1" applyFont="1" applyFill="1" applyBorder="1" applyAlignment="1">
      <alignment vertical="top" wrapText="1"/>
    </xf>
    <xf numFmtId="1" fontId="2" fillId="0" borderId="15" xfId="0" applyNumberFormat="1" applyFont="1" applyFill="1" applyBorder="1" applyAlignment="1">
      <alignment horizontal="center" vertical="top" wrapText="1"/>
    </xf>
    <xf numFmtId="1" fontId="2" fillId="0" borderId="19" xfId="0" applyNumberFormat="1" applyFont="1" applyFill="1" applyBorder="1" applyAlignment="1">
      <alignment horizontal="center" vertical="top" wrapText="1"/>
    </xf>
    <xf numFmtId="1" fontId="2" fillId="0" borderId="16" xfId="0" applyNumberFormat="1" applyFont="1" applyFill="1" applyBorder="1" applyAlignment="1">
      <alignment horizontal="center" vertical="top" wrapText="1"/>
    </xf>
    <xf numFmtId="3" fontId="68" fillId="0" borderId="15" xfId="0" applyNumberFormat="1" applyFont="1" applyFill="1" applyBorder="1" applyAlignment="1">
      <alignment horizontal="center" vertical="top" wrapText="1"/>
    </xf>
    <xf numFmtId="3" fontId="68" fillId="0" borderId="19" xfId="0" applyNumberFormat="1" applyFont="1" applyFill="1" applyBorder="1" applyAlignment="1">
      <alignment horizontal="center" vertical="top" wrapText="1"/>
    </xf>
    <xf numFmtId="3" fontId="68" fillId="0" borderId="16" xfId="0" applyNumberFormat="1" applyFont="1" applyFill="1" applyBorder="1" applyAlignment="1">
      <alignment horizontal="center" vertical="top" wrapText="1"/>
    </xf>
    <xf numFmtId="1" fontId="68" fillId="0" borderId="15" xfId="0" applyNumberFormat="1" applyFont="1" applyFill="1" applyBorder="1" applyAlignment="1">
      <alignment horizontal="center" vertical="top" wrapText="1"/>
    </xf>
    <xf numFmtId="1" fontId="68" fillId="0" borderId="19" xfId="0" applyNumberFormat="1" applyFont="1" applyFill="1" applyBorder="1" applyAlignment="1">
      <alignment horizontal="center" vertical="top" wrapText="1"/>
    </xf>
    <xf numFmtId="1" fontId="68" fillId="0" borderId="16" xfId="0" applyNumberFormat="1" applyFont="1" applyFill="1" applyBorder="1" applyAlignment="1">
      <alignment horizontal="center" vertical="top" wrapText="1"/>
    </xf>
    <xf numFmtId="3" fontId="70" fillId="19" borderId="20" xfId="0" applyNumberFormat="1" applyFont="1" applyFill="1" applyBorder="1" applyAlignment="1">
      <alignment vertical="top" wrapText="1"/>
    </xf>
    <xf numFmtId="3" fontId="70" fillId="19" borderId="27" xfId="0" applyNumberFormat="1" applyFont="1" applyFill="1" applyBorder="1" applyAlignment="1">
      <alignment vertical="top" wrapText="1"/>
    </xf>
    <xf numFmtId="3" fontId="70" fillId="0" borderId="10" xfId="0" applyNumberFormat="1" applyFont="1" applyFill="1" applyBorder="1" applyAlignment="1">
      <alignment vertical="top" wrapText="1"/>
    </xf>
    <xf numFmtId="1" fontId="70" fillId="0" borderId="10" xfId="0" applyNumberFormat="1" applyFont="1" applyFill="1" applyBorder="1" applyAlignment="1">
      <alignment horizontal="center" vertical="top" wrapText="1"/>
    </xf>
    <xf numFmtId="3" fontId="2" fillId="0" borderId="15" xfId="0" applyNumberFormat="1" applyFont="1" applyBorder="1" applyAlignment="1">
      <alignment vertical="top" wrapText="1"/>
    </xf>
    <xf numFmtId="3" fontId="2" fillId="0" borderId="19" xfId="0" applyNumberFormat="1" applyFont="1" applyBorder="1" applyAlignment="1">
      <alignment vertical="top" wrapText="1"/>
    </xf>
    <xf numFmtId="3" fontId="2" fillId="0" borderId="16" xfId="0" applyNumberFormat="1" applyFont="1" applyBorder="1" applyAlignment="1">
      <alignment vertical="top" wrapText="1"/>
    </xf>
    <xf numFmtId="3" fontId="70" fillId="0" borderId="15" xfId="0" applyNumberFormat="1" applyFont="1" applyFill="1" applyBorder="1" applyAlignment="1">
      <alignment vertical="top" wrapText="1"/>
    </xf>
    <xf numFmtId="3" fontId="70" fillId="0" borderId="19" xfId="0" applyNumberFormat="1" applyFont="1" applyFill="1" applyBorder="1" applyAlignment="1">
      <alignment vertical="top" wrapText="1"/>
    </xf>
    <xf numFmtId="3" fontId="70" fillId="0" borderId="16" xfId="0" applyNumberFormat="1" applyFont="1" applyFill="1" applyBorder="1" applyAlignment="1">
      <alignment vertical="top" wrapText="1"/>
    </xf>
    <xf numFmtId="1" fontId="70" fillId="0" borderId="15" xfId="0" applyNumberFormat="1" applyFont="1" applyFill="1" applyBorder="1" applyAlignment="1">
      <alignment horizontal="center" vertical="top" wrapText="1"/>
    </xf>
    <xf numFmtId="1" fontId="70" fillId="0" borderId="19" xfId="0" applyNumberFormat="1" applyFont="1" applyFill="1" applyBorder="1" applyAlignment="1">
      <alignment horizontal="center" vertical="top" wrapText="1"/>
    </xf>
    <xf numFmtId="1" fontId="70" fillId="0" borderId="16" xfId="0" applyNumberFormat="1" applyFont="1" applyFill="1" applyBorder="1" applyAlignment="1">
      <alignment horizontal="center" vertical="top" wrapText="1"/>
    </xf>
    <xf numFmtId="3" fontId="22" fillId="0" borderId="15" xfId="0" applyNumberFormat="1" applyFont="1" applyFill="1" applyBorder="1" applyAlignment="1">
      <alignment horizontal="center" vertical="top" wrapText="1"/>
    </xf>
    <xf numFmtId="3" fontId="22" fillId="0" borderId="19" xfId="0" applyNumberFormat="1" applyFont="1" applyFill="1" applyBorder="1" applyAlignment="1">
      <alignment horizontal="center" vertical="top" wrapText="1"/>
    </xf>
    <xf numFmtId="3" fontId="22" fillId="0" borderId="16" xfId="0" applyNumberFormat="1" applyFont="1" applyFill="1" applyBorder="1" applyAlignment="1">
      <alignment horizontal="center" vertical="top" wrapText="1"/>
    </xf>
    <xf numFmtId="0" fontId="70" fillId="0" borderId="20" xfId="0" applyFont="1" applyBorder="1" applyAlignment="1">
      <alignment horizontal="left" vertical="center" wrapText="1"/>
    </xf>
    <xf numFmtId="0" fontId="70" fillId="0" borderId="27" xfId="0" applyFont="1" applyBorder="1" applyAlignment="1">
      <alignment horizontal="left" vertical="center" wrapText="1"/>
    </xf>
    <xf numFmtId="0" fontId="70" fillId="19" borderId="20" xfId="0" applyFont="1" applyFill="1" applyBorder="1" applyAlignment="1">
      <alignment horizontal="left" vertical="center" wrapText="1"/>
    </xf>
    <xf numFmtId="0" fontId="70" fillId="19" borderId="27" xfId="0" applyFont="1" applyFill="1" applyBorder="1" applyAlignment="1">
      <alignment horizontal="left" vertical="center" wrapText="1"/>
    </xf>
    <xf numFmtId="0" fontId="70" fillId="0" borderId="18" xfId="0" applyFont="1" applyFill="1" applyBorder="1" applyAlignment="1">
      <alignment horizontal="right" vertical="center" wrapText="1"/>
    </xf>
    <xf numFmtId="0" fontId="70" fillId="0" borderId="18" xfId="0" applyFont="1" applyFill="1" applyBorder="1" applyAlignment="1">
      <alignment horizontal="center" vertical="center" wrapText="1"/>
    </xf>
    <xf numFmtId="49" fontId="70" fillId="0" borderId="10" xfId="0" applyNumberFormat="1" applyFont="1" applyBorder="1" applyAlignment="1">
      <alignment horizontal="center" vertical="center" wrapText="1"/>
    </xf>
    <xf numFmtId="0" fontId="70" fillId="0" borderId="15" xfId="0" applyFont="1" applyBorder="1" applyAlignment="1">
      <alignment horizontal="center" vertical="center" wrapText="1"/>
    </xf>
    <xf numFmtId="0" fontId="70" fillId="0" borderId="16" xfId="0" applyFont="1" applyBorder="1" applyAlignment="1">
      <alignment horizontal="center" vertical="center" wrapText="1"/>
    </xf>
    <xf numFmtId="1" fontId="70" fillId="0" borderId="10" xfId="0" applyNumberFormat="1" applyFont="1" applyBorder="1" applyAlignment="1">
      <alignment horizontal="center" vertical="center" wrapText="1"/>
    </xf>
    <xf numFmtId="1" fontId="70" fillId="0" borderId="20" xfId="0" applyNumberFormat="1" applyFont="1" applyFill="1" applyBorder="1" applyAlignment="1">
      <alignment horizontal="center" vertical="center"/>
    </xf>
    <xf numFmtId="1" fontId="70" fillId="0" borderId="27" xfId="0" applyNumberFormat="1" applyFont="1" applyFill="1" applyBorder="1" applyAlignment="1">
      <alignment horizontal="center" vertical="center"/>
    </xf>
    <xf numFmtId="49" fontId="68" fillId="0" borderId="15" xfId="0" applyNumberFormat="1" applyFont="1" applyFill="1" applyBorder="1" applyAlignment="1">
      <alignment horizontal="center" vertical="center" wrapText="1"/>
    </xf>
    <xf numFmtId="49" fontId="68" fillId="0" borderId="19" xfId="0" applyNumberFormat="1" applyFont="1" applyFill="1" applyBorder="1" applyAlignment="1">
      <alignment horizontal="center" vertical="center" wrapText="1"/>
    </xf>
    <xf numFmtId="49" fontId="68" fillId="0" borderId="16" xfId="0" applyNumberFormat="1" applyFont="1" applyFill="1" applyBorder="1" applyAlignment="1">
      <alignment horizontal="center" vertical="center" wrapText="1"/>
    </xf>
    <xf numFmtId="0" fontId="68" fillId="0" borderId="15" xfId="0" applyFont="1" applyFill="1" applyBorder="1" applyAlignment="1">
      <alignment horizontal="center" vertical="center" wrapText="1"/>
    </xf>
    <xf numFmtId="0" fontId="68" fillId="0" borderId="19" xfId="0" applyFont="1" applyFill="1" applyBorder="1" applyAlignment="1">
      <alignment horizontal="center" vertical="center" wrapText="1"/>
    </xf>
    <xf numFmtId="0" fontId="68" fillId="0" borderId="16" xfId="0" applyFont="1" applyFill="1" applyBorder="1" applyAlignment="1">
      <alignment horizontal="center" vertical="center" wrapText="1"/>
    </xf>
    <xf numFmtId="172" fontId="70" fillId="0" borderId="21" xfId="0" applyNumberFormat="1" applyFont="1" applyFill="1" applyBorder="1" applyAlignment="1">
      <alignment horizontal="left" vertical="center" wrapText="1"/>
    </xf>
    <xf numFmtId="172" fontId="70" fillId="0" borderId="22" xfId="0" applyNumberFormat="1" applyFont="1" applyFill="1" applyBorder="1" applyAlignment="1">
      <alignment horizontal="left" vertical="center" wrapText="1"/>
    </xf>
    <xf numFmtId="172" fontId="70" fillId="0" borderId="23" xfId="0" applyNumberFormat="1" applyFont="1" applyFill="1" applyBorder="1" applyAlignment="1">
      <alignment horizontal="left" vertical="center" wrapText="1"/>
    </xf>
    <xf numFmtId="172" fontId="70" fillId="0" borderId="17" xfId="0" applyNumberFormat="1" applyFont="1" applyFill="1" applyBorder="1" applyAlignment="1">
      <alignment horizontal="left" vertical="center" wrapText="1"/>
    </xf>
    <xf numFmtId="172" fontId="70" fillId="0" borderId="0" xfId="0" applyNumberFormat="1" applyFont="1" applyFill="1" applyBorder="1" applyAlignment="1">
      <alignment horizontal="left" vertical="center" wrapText="1"/>
    </xf>
    <xf numFmtId="172" fontId="70" fillId="0" borderId="24" xfId="0" applyNumberFormat="1" applyFont="1" applyFill="1" applyBorder="1" applyAlignment="1">
      <alignment horizontal="left" vertical="center" wrapText="1"/>
    </xf>
    <xf numFmtId="172" fontId="70" fillId="0" borderId="25" xfId="0" applyNumberFormat="1" applyFont="1" applyFill="1" applyBorder="1" applyAlignment="1">
      <alignment horizontal="left" vertical="center" wrapText="1"/>
    </xf>
    <xf numFmtId="172" fontId="70" fillId="0" borderId="18" xfId="0" applyNumberFormat="1" applyFont="1" applyFill="1" applyBorder="1" applyAlignment="1">
      <alignment horizontal="left" vertical="center" wrapText="1"/>
    </xf>
    <xf numFmtId="172" fontId="70" fillId="0" borderId="26" xfId="0" applyNumberFormat="1" applyFont="1" applyFill="1" applyBorder="1" applyAlignment="1">
      <alignment horizontal="left" vertical="center" wrapText="1"/>
    </xf>
    <xf numFmtId="0" fontId="70" fillId="0" borderId="21" xfId="0" applyFont="1" applyFill="1" applyBorder="1" applyAlignment="1">
      <alignment horizontal="left" vertical="center" wrapText="1"/>
    </xf>
    <xf numFmtId="0" fontId="70" fillId="0" borderId="22" xfId="0" applyFont="1" applyFill="1" applyBorder="1" applyAlignment="1">
      <alignment horizontal="left" vertical="center" wrapText="1"/>
    </xf>
    <xf numFmtId="0" fontId="70" fillId="0" borderId="23" xfId="0" applyFont="1" applyFill="1" applyBorder="1" applyAlignment="1">
      <alignment horizontal="left" vertical="center" wrapText="1"/>
    </xf>
    <xf numFmtId="0" fontId="70" fillId="0" borderId="17" xfId="0" applyFont="1" applyFill="1" applyBorder="1" applyAlignment="1">
      <alignment horizontal="left" vertical="center" wrapText="1"/>
    </xf>
    <xf numFmtId="0" fontId="70" fillId="0" borderId="0" xfId="0" applyFont="1" applyFill="1" applyBorder="1" applyAlignment="1">
      <alignment horizontal="left" vertical="center" wrapText="1"/>
    </xf>
    <xf numFmtId="0" fontId="70" fillId="0" borderId="24" xfId="0" applyFont="1" applyFill="1" applyBorder="1" applyAlignment="1">
      <alignment horizontal="left" vertical="center" wrapText="1"/>
    </xf>
    <xf numFmtId="0" fontId="70" fillId="0" borderId="25" xfId="0" applyFont="1" applyFill="1" applyBorder="1" applyAlignment="1">
      <alignment horizontal="left" vertical="center" wrapText="1"/>
    </xf>
    <xf numFmtId="0" fontId="70" fillId="0" borderId="18" xfId="0" applyFont="1" applyFill="1" applyBorder="1" applyAlignment="1">
      <alignment horizontal="left" vertical="center" wrapText="1"/>
    </xf>
    <xf numFmtId="0" fontId="70" fillId="0" borderId="26" xfId="0" applyFont="1" applyFill="1" applyBorder="1" applyAlignment="1">
      <alignment horizontal="left" vertical="center" wrapText="1"/>
    </xf>
    <xf numFmtId="3" fontId="70" fillId="19" borderId="20" xfId="0" applyNumberFormat="1" applyFont="1" applyFill="1" applyBorder="1" applyAlignment="1">
      <alignment horizontal="left" vertical="center" wrapText="1"/>
    </xf>
    <xf numFmtId="3" fontId="22" fillId="0" borderId="15" xfId="0" applyNumberFormat="1" applyFont="1" applyFill="1" applyBorder="1" applyAlignment="1">
      <alignment horizontal="center" vertical="center" wrapText="1"/>
    </xf>
    <xf numFmtId="3" fontId="22" fillId="0" borderId="19" xfId="0" applyNumberFormat="1" applyFont="1" applyFill="1" applyBorder="1" applyAlignment="1">
      <alignment horizontal="center" vertical="center" wrapText="1"/>
    </xf>
    <xf numFmtId="3" fontId="22" fillId="0" borderId="16" xfId="0" applyNumberFormat="1" applyFont="1" applyFill="1" applyBorder="1" applyAlignment="1">
      <alignment horizontal="center" vertical="center" wrapText="1"/>
    </xf>
    <xf numFmtId="49" fontId="70" fillId="0" borderId="15" xfId="0" applyNumberFormat="1" applyFont="1" applyFill="1" applyBorder="1" applyAlignment="1">
      <alignment horizontal="center" vertical="center" wrapText="1"/>
    </xf>
    <xf numFmtId="49" fontId="70" fillId="0" borderId="19" xfId="0" applyNumberFormat="1" applyFont="1" applyFill="1" applyBorder="1" applyAlignment="1">
      <alignment horizontal="center" vertical="center" wrapText="1"/>
    </xf>
    <xf numFmtId="49" fontId="70" fillId="0" borderId="16" xfId="0" applyNumberFormat="1" applyFont="1" applyFill="1" applyBorder="1" applyAlignment="1">
      <alignment horizontal="center" vertical="center" wrapText="1"/>
    </xf>
    <xf numFmtId="0" fontId="25" fillId="0" borderId="19" xfId="0" applyFont="1" applyFill="1" applyBorder="1" applyAlignment="1">
      <alignment horizontal="left" vertical="center" wrapText="1"/>
    </xf>
    <xf numFmtId="0" fontId="70" fillId="0" borderId="15" xfId="0" applyFont="1" applyFill="1" applyBorder="1" applyAlignment="1">
      <alignment horizontal="left" vertical="center" wrapText="1"/>
    </xf>
    <xf numFmtId="0" fontId="70" fillId="0" borderId="19" xfId="0" applyFont="1" applyFill="1" applyBorder="1" applyAlignment="1">
      <alignment horizontal="left" vertical="center" wrapText="1"/>
    </xf>
    <xf numFmtId="0" fontId="70" fillId="0" borderId="16" xfId="0" applyFont="1" applyFill="1" applyBorder="1" applyAlignment="1">
      <alignment horizontal="left" vertical="center" wrapText="1"/>
    </xf>
    <xf numFmtId="0" fontId="49" fillId="0" borderId="19" xfId="0" applyFont="1" applyBorder="1" applyAlignment="1">
      <alignment horizontal="left" vertical="center" wrapText="1"/>
    </xf>
    <xf numFmtId="0" fontId="49" fillId="0" borderId="16" xfId="0" applyFont="1" applyBorder="1" applyAlignment="1">
      <alignment horizontal="left" vertical="center" wrapText="1"/>
    </xf>
    <xf numFmtId="172" fontId="68" fillId="0" borderId="15" xfId="0" applyNumberFormat="1" applyFont="1" applyFill="1" applyBorder="1" applyAlignment="1">
      <alignment horizontal="center" vertical="center" wrapText="1"/>
    </xf>
    <xf numFmtId="172" fontId="68" fillId="0" borderId="19" xfId="0" applyNumberFormat="1" applyFont="1" applyFill="1" applyBorder="1" applyAlignment="1">
      <alignment horizontal="center" vertical="center" wrapText="1"/>
    </xf>
    <xf numFmtId="172" fontId="68" fillId="0" borderId="16" xfId="0" applyNumberFormat="1" applyFont="1" applyFill="1" applyBorder="1" applyAlignment="1">
      <alignment horizontal="center" vertical="center" wrapText="1"/>
    </xf>
    <xf numFmtId="0" fontId="68" fillId="0" borderId="15" xfId="0" applyFont="1" applyFill="1" applyBorder="1" applyAlignment="1">
      <alignment horizontal="left" vertical="center" wrapText="1"/>
    </xf>
    <xf numFmtId="0" fontId="68" fillId="0" borderId="19" xfId="0" applyFont="1" applyFill="1" applyBorder="1" applyAlignment="1">
      <alignment horizontal="left" vertical="center" wrapText="1"/>
    </xf>
    <xf numFmtId="0" fontId="68" fillId="0" borderId="16" xfId="0" applyFont="1" applyFill="1" applyBorder="1" applyAlignment="1">
      <alignment horizontal="left" vertical="center" wrapText="1"/>
    </xf>
    <xf numFmtId="1" fontId="68" fillId="0" borderId="15" xfId="0" applyNumberFormat="1" applyFont="1" applyFill="1" applyBorder="1" applyAlignment="1">
      <alignment horizontal="center" vertical="center" wrapText="1"/>
    </xf>
    <xf numFmtId="1" fontId="68" fillId="0" borderId="19" xfId="0" applyNumberFormat="1" applyFont="1" applyFill="1" applyBorder="1" applyAlignment="1">
      <alignment horizontal="center" vertical="center" wrapText="1"/>
    </xf>
    <xf numFmtId="1" fontId="68" fillId="0" borderId="16" xfId="0" applyNumberFormat="1" applyFont="1" applyFill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0" fontId="68" fillId="0" borderId="15" xfId="0" applyFont="1" applyBorder="1" applyAlignment="1">
      <alignment horizontal="center" vertical="center" wrapText="1"/>
    </xf>
    <xf numFmtId="0" fontId="68" fillId="0" borderId="16" xfId="0" applyFont="1" applyBorder="1" applyAlignment="1">
      <alignment horizontal="center" vertical="center" wrapText="1"/>
    </xf>
    <xf numFmtId="3" fontId="70" fillId="0" borderId="20" xfId="0" applyNumberFormat="1" applyFont="1" applyFill="1" applyBorder="1" applyAlignment="1">
      <alignment horizontal="center" vertical="center"/>
    </xf>
    <xf numFmtId="3" fontId="70" fillId="0" borderId="27" xfId="0" applyNumberFormat="1" applyFont="1" applyFill="1" applyBorder="1" applyAlignment="1">
      <alignment horizontal="center" vertical="center"/>
    </xf>
    <xf numFmtId="0" fontId="70" fillId="0" borderId="15" xfId="0" applyFont="1" applyFill="1" applyBorder="1" applyAlignment="1">
      <alignment horizontal="center" vertical="center" wrapText="1"/>
    </xf>
    <xf numFmtId="0" fontId="70" fillId="0" borderId="19" xfId="0" applyFont="1" applyFill="1" applyBorder="1" applyAlignment="1">
      <alignment horizontal="center" vertical="center" wrapText="1"/>
    </xf>
    <xf numFmtId="0" fontId="70" fillId="0" borderId="16" xfId="0" applyFont="1" applyFill="1" applyBorder="1" applyAlignment="1">
      <alignment horizontal="center" vertical="center" wrapText="1"/>
    </xf>
    <xf numFmtId="49" fontId="69" fillId="0" borderId="19" xfId="0" applyNumberFormat="1" applyFont="1" applyFill="1" applyBorder="1" applyAlignment="1">
      <alignment vertical="center"/>
    </xf>
    <xf numFmtId="49" fontId="69" fillId="0" borderId="16" xfId="0" applyNumberFormat="1" applyFont="1" applyFill="1" applyBorder="1" applyAlignment="1">
      <alignment vertical="center"/>
    </xf>
    <xf numFmtId="0" fontId="69" fillId="0" borderId="19" xfId="0" applyFont="1" applyFill="1" applyBorder="1" applyAlignment="1">
      <alignment horizontal="left" vertical="center"/>
    </xf>
    <xf numFmtId="0" fontId="69" fillId="0" borderId="16" xfId="0" applyFont="1" applyFill="1" applyBorder="1" applyAlignment="1">
      <alignment horizontal="left" vertical="center"/>
    </xf>
    <xf numFmtId="0" fontId="69" fillId="0" borderId="19" xfId="0" applyFont="1" applyFill="1" applyBorder="1" applyAlignment="1">
      <alignment vertical="center"/>
    </xf>
    <xf numFmtId="0" fontId="69" fillId="0" borderId="16" xfId="0" applyFont="1" applyFill="1" applyBorder="1" applyAlignment="1">
      <alignment vertical="center"/>
    </xf>
    <xf numFmtId="1" fontId="68" fillId="0" borderId="15" xfId="0" applyNumberFormat="1" applyFont="1" applyFill="1" applyBorder="1" applyAlignment="1">
      <alignment horizontal="left" vertical="center" wrapText="1"/>
    </xf>
    <xf numFmtId="1" fontId="68" fillId="0" borderId="19" xfId="0" applyNumberFormat="1" applyFont="1" applyFill="1" applyBorder="1" applyAlignment="1">
      <alignment horizontal="left" vertical="center" wrapText="1"/>
    </xf>
    <xf numFmtId="1" fontId="68" fillId="0" borderId="16" xfId="0" applyNumberFormat="1" applyFont="1" applyFill="1" applyBorder="1" applyAlignment="1">
      <alignment horizontal="left" vertical="center" wrapText="1"/>
    </xf>
    <xf numFmtId="0" fontId="70" fillId="0" borderId="20" xfId="0" applyFont="1" applyFill="1" applyBorder="1" applyAlignment="1">
      <alignment horizontal="center" vertical="center"/>
    </xf>
    <xf numFmtId="0" fontId="70" fillId="0" borderId="27" xfId="0" applyFont="1" applyFill="1" applyBorder="1" applyAlignment="1">
      <alignment horizontal="center" vertical="center"/>
    </xf>
    <xf numFmtId="49" fontId="70" fillId="0" borderId="10" xfId="0" applyNumberFormat="1" applyFont="1" applyFill="1" applyBorder="1" applyAlignment="1">
      <alignment horizontal="center" vertical="center" wrapText="1"/>
    </xf>
    <xf numFmtId="0" fontId="70" fillId="0" borderId="10" xfId="0" applyFont="1" applyFill="1" applyBorder="1" applyAlignment="1">
      <alignment horizontal="left" vertical="center" wrapText="1"/>
    </xf>
    <xf numFmtId="0" fontId="70" fillId="0" borderId="10" xfId="0" applyFont="1" applyFill="1" applyBorder="1" applyAlignment="1">
      <alignment horizontal="center" vertical="center" wrapText="1"/>
    </xf>
    <xf numFmtId="0" fontId="25" fillId="0" borderId="19" xfId="0" applyFont="1" applyFill="1" applyBorder="1" applyAlignment="1">
      <alignment horizontal="center" vertical="center" wrapText="1"/>
    </xf>
    <xf numFmtId="172" fontId="68" fillId="0" borderId="15" xfId="0" applyNumberFormat="1" applyFont="1" applyFill="1" applyBorder="1" applyAlignment="1">
      <alignment horizontal="left" vertical="center" wrapText="1"/>
    </xf>
    <xf numFmtId="172" fontId="68" fillId="0" borderId="19" xfId="0" applyNumberFormat="1" applyFont="1" applyFill="1" applyBorder="1" applyAlignment="1">
      <alignment horizontal="left" vertical="center" wrapText="1"/>
    </xf>
    <xf numFmtId="172" fontId="68" fillId="0" borderId="16" xfId="0" applyNumberFormat="1" applyFont="1" applyFill="1" applyBorder="1" applyAlignment="1">
      <alignment horizontal="left" vertical="center" wrapText="1"/>
    </xf>
    <xf numFmtId="0" fontId="70" fillId="0" borderId="10" xfId="0" applyFont="1" applyBorder="1" applyAlignment="1">
      <alignment horizontal="center" vertical="center" wrapText="1"/>
    </xf>
    <xf numFmtId="3" fontId="70" fillId="0" borderId="10" xfId="0" applyNumberFormat="1" applyFont="1" applyFill="1" applyBorder="1" applyAlignment="1">
      <alignment horizontal="center" vertical="center"/>
    </xf>
    <xf numFmtId="0" fontId="70" fillId="0" borderId="0" xfId="0" applyFont="1" applyFill="1" applyBorder="1" applyAlignment="1">
      <alignment horizontal="right" vertical="center" wrapText="1"/>
    </xf>
    <xf numFmtId="49" fontId="70" fillId="0" borderId="10" xfId="0" applyNumberFormat="1" applyFont="1" applyFill="1" applyBorder="1" applyAlignment="1">
      <alignment horizontal="left" vertical="center" wrapText="1"/>
    </xf>
    <xf numFmtId="0" fontId="70" fillId="19" borderId="10" xfId="0" applyFont="1" applyFill="1" applyBorder="1" applyAlignment="1">
      <alignment horizontal="left" vertical="center" wrapText="1"/>
    </xf>
    <xf numFmtId="49" fontId="68" fillId="0" borderId="10" xfId="0" applyNumberFormat="1" applyFont="1" applyFill="1" applyBorder="1" applyAlignment="1">
      <alignment horizontal="center" vertical="center" wrapText="1"/>
    </xf>
    <xf numFmtId="0" fontId="68" fillId="0" borderId="10" xfId="0" applyFont="1" applyFill="1" applyBorder="1" applyAlignment="1">
      <alignment horizontal="left" vertical="center" wrapText="1"/>
    </xf>
    <xf numFmtId="0" fontId="68" fillId="0" borderId="10" xfId="0" applyFont="1" applyFill="1" applyBorder="1" applyAlignment="1">
      <alignment horizontal="center" vertical="center" wrapText="1"/>
    </xf>
    <xf numFmtId="49" fontId="70" fillId="0" borderId="15" xfId="0" applyNumberFormat="1" applyFont="1" applyBorder="1" applyAlignment="1">
      <alignment horizontal="center" vertical="center" wrapText="1"/>
    </xf>
    <xf numFmtId="49" fontId="70" fillId="0" borderId="19" xfId="0" applyNumberFormat="1" applyFont="1" applyBorder="1" applyAlignment="1">
      <alignment horizontal="center" vertical="center" wrapText="1"/>
    </xf>
    <xf numFmtId="49" fontId="70" fillId="0" borderId="16" xfId="0" applyNumberFormat="1" applyFont="1" applyBorder="1" applyAlignment="1">
      <alignment horizontal="center" vertical="center" wrapText="1"/>
    </xf>
    <xf numFmtId="0" fontId="70" fillId="0" borderId="15" xfId="0" applyFont="1" applyBorder="1" applyAlignment="1">
      <alignment horizontal="left" vertical="center" wrapText="1"/>
    </xf>
    <xf numFmtId="0" fontId="70" fillId="0" borderId="19" xfId="0" applyFont="1" applyBorder="1" applyAlignment="1">
      <alignment horizontal="left" vertical="center" wrapText="1"/>
    </xf>
    <xf numFmtId="0" fontId="70" fillId="0" borderId="16" xfId="0" applyFont="1" applyBorder="1" applyAlignment="1">
      <alignment horizontal="left" vertical="center" wrapText="1"/>
    </xf>
    <xf numFmtId="0" fontId="70" fillId="0" borderId="19" xfId="0" applyFont="1" applyBorder="1" applyAlignment="1">
      <alignment horizontal="center" vertical="center" wrapText="1"/>
    </xf>
    <xf numFmtId="49" fontId="68" fillId="0" borderId="15" xfId="0" applyNumberFormat="1" applyFont="1" applyBorder="1" applyAlignment="1">
      <alignment horizontal="center" vertical="center" wrapText="1"/>
    </xf>
    <xf numFmtId="49" fontId="68" fillId="0" borderId="19" xfId="0" applyNumberFormat="1" applyFont="1" applyBorder="1" applyAlignment="1">
      <alignment horizontal="center" vertical="center" wrapText="1"/>
    </xf>
    <xf numFmtId="49" fontId="68" fillId="0" borderId="16" xfId="0" applyNumberFormat="1" applyFont="1" applyBorder="1" applyAlignment="1">
      <alignment horizontal="center" vertical="center" wrapText="1"/>
    </xf>
    <xf numFmtId="0" fontId="68" fillId="0" borderId="15" xfId="0" applyFont="1" applyBorder="1" applyAlignment="1">
      <alignment horizontal="left" vertical="center" wrapText="1"/>
    </xf>
    <xf numFmtId="0" fontId="68" fillId="0" borderId="19" xfId="0" applyFont="1" applyBorder="1" applyAlignment="1">
      <alignment horizontal="left" vertical="center" wrapText="1"/>
    </xf>
    <xf numFmtId="0" fontId="68" fillId="0" borderId="16" xfId="0" applyFont="1" applyBorder="1" applyAlignment="1">
      <alignment horizontal="left" vertical="center" wrapText="1"/>
    </xf>
    <xf numFmtId="0" fontId="68" fillId="0" borderId="19" xfId="0" applyFont="1" applyBorder="1" applyAlignment="1">
      <alignment horizontal="center" vertical="center" wrapText="1"/>
    </xf>
    <xf numFmtId="49" fontId="25" fillId="0" borderId="21" xfId="0" applyNumberFormat="1" applyFont="1" applyFill="1" applyBorder="1" applyAlignment="1">
      <alignment horizontal="left" vertical="center" wrapText="1"/>
    </xf>
    <xf numFmtId="49" fontId="25" fillId="0" borderId="22" xfId="0" applyNumberFormat="1" applyFont="1" applyFill="1" applyBorder="1" applyAlignment="1">
      <alignment horizontal="left" vertical="center" wrapText="1"/>
    </xf>
    <xf numFmtId="49" fontId="25" fillId="0" borderId="23" xfId="0" applyNumberFormat="1" applyFont="1" applyFill="1" applyBorder="1" applyAlignment="1">
      <alignment horizontal="left" vertical="center" wrapText="1"/>
    </xf>
    <xf numFmtId="49" fontId="25" fillId="0" borderId="17" xfId="0" applyNumberFormat="1" applyFont="1" applyFill="1" applyBorder="1" applyAlignment="1">
      <alignment horizontal="left" vertical="center" wrapText="1"/>
    </xf>
    <xf numFmtId="49" fontId="25" fillId="0" borderId="0" xfId="0" applyNumberFormat="1" applyFont="1" applyFill="1" applyBorder="1" applyAlignment="1">
      <alignment horizontal="left" vertical="center" wrapText="1"/>
    </xf>
    <xf numFmtId="49" fontId="25" fillId="0" borderId="24" xfId="0" applyNumberFormat="1" applyFont="1" applyFill="1" applyBorder="1" applyAlignment="1">
      <alignment horizontal="left" vertical="center" wrapText="1"/>
    </xf>
    <xf numFmtId="49" fontId="25" fillId="0" borderId="25" xfId="0" applyNumberFormat="1" applyFont="1" applyFill="1" applyBorder="1" applyAlignment="1">
      <alignment horizontal="left" vertical="center" wrapText="1"/>
    </xf>
    <xf numFmtId="49" fontId="25" fillId="0" borderId="18" xfId="0" applyNumberFormat="1" applyFont="1" applyFill="1" applyBorder="1" applyAlignment="1">
      <alignment horizontal="left" vertical="center" wrapText="1"/>
    </xf>
    <xf numFmtId="49" fontId="25" fillId="0" borderId="26" xfId="0" applyNumberFormat="1" applyFont="1" applyFill="1" applyBorder="1" applyAlignment="1">
      <alignment horizontal="left" vertical="center" wrapText="1"/>
    </xf>
    <xf numFmtId="49" fontId="22" fillId="40" borderId="15" xfId="0" applyNumberFormat="1" applyFont="1" applyFill="1" applyBorder="1" applyAlignment="1">
      <alignment horizontal="center" vertical="center" wrapText="1"/>
    </xf>
    <xf numFmtId="49" fontId="22" fillId="40" borderId="19" xfId="0" applyNumberFormat="1" applyFont="1" applyFill="1" applyBorder="1" applyAlignment="1">
      <alignment horizontal="center" vertical="center" wrapText="1"/>
    </xf>
    <xf numFmtId="49" fontId="22" fillId="40" borderId="16" xfId="0" applyNumberFormat="1" applyFont="1" applyFill="1" applyBorder="1" applyAlignment="1">
      <alignment horizontal="center" vertical="center" wrapText="1"/>
    </xf>
    <xf numFmtId="0" fontId="70" fillId="0" borderId="10" xfId="0" applyFont="1" applyFill="1" applyBorder="1" applyAlignment="1">
      <alignment horizontal="center" vertical="center"/>
    </xf>
    <xf numFmtId="0" fontId="25" fillId="0" borderId="10" xfId="0" applyFont="1" applyBorder="1" applyAlignment="1">
      <alignment horizontal="left" vertical="center" wrapText="1"/>
    </xf>
    <xf numFmtId="0" fontId="25" fillId="0" borderId="10" xfId="0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center" vertical="center" wrapText="1"/>
    </xf>
  </cellXfs>
  <cellStyles count="116">
    <cellStyle name="Normal" xfId="0"/>
    <cellStyle name="_Приложение 5-1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basis" xfId="34"/>
    <cellStyle name="Comma_Revenue" xfId="35"/>
    <cellStyle name="Currency [0]" xfId="36"/>
    <cellStyle name="EY0dp" xfId="37"/>
    <cellStyle name="EYColumnHeading" xfId="38"/>
    <cellStyle name="EYnumber" xfId="39"/>
    <cellStyle name="EYSheetHeader1" xfId="40"/>
    <cellStyle name="EYtext" xfId="41"/>
    <cellStyle name="Normal_~3463030" xfId="42"/>
    <cellStyle name="Normal1" xfId="43"/>
    <cellStyle name="Percent_Surgut022206final_double replacement building" xfId="44"/>
    <cellStyle name="Price_Body" xfId="45"/>
    <cellStyle name="Standaard_Appendix  bij memo PRC Kostenmanagement (2005-08-24)" xfId="46"/>
    <cellStyle name="STATE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ззащитный" xfId="54"/>
    <cellStyle name="Ввод " xfId="55"/>
    <cellStyle name="Вывод" xfId="56"/>
    <cellStyle name="Вычисление" xfId="57"/>
    <cellStyle name="Hyperlink" xfId="58"/>
    <cellStyle name="Гиперссылка 2" xfId="59"/>
    <cellStyle name="Currency" xfId="60"/>
    <cellStyle name="Currency [0]" xfId="61"/>
    <cellStyle name="Денежный 2" xfId="62"/>
    <cellStyle name="Заголовок" xfId="63"/>
    <cellStyle name="Заголовок 1" xfId="64"/>
    <cellStyle name="Заголовок 1 1" xfId="65"/>
    <cellStyle name="Заголовок 1 2" xfId="66"/>
    <cellStyle name="Заголовок 2" xfId="67"/>
    <cellStyle name="Заголовок 3" xfId="68"/>
    <cellStyle name="Заголовок 4" xfId="69"/>
    <cellStyle name="ЗаголовокСтолбца" xfId="70"/>
    <cellStyle name="ЗаголовокСтолбца 2" xfId="71"/>
    <cellStyle name="Защитный" xfId="72"/>
    <cellStyle name="Значение" xfId="73"/>
    <cellStyle name="Значение 2" xfId="74"/>
    <cellStyle name="Итог" xfId="75"/>
    <cellStyle name="Контрольная ячейка" xfId="76"/>
    <cellStyle name="Мой заголовок" xfId="77"/>
    <cellStyle name="Мой заголовок листа" xfId="78"/>
    <cellStyle name="Мои наименования показателей" xfId="79"/>
    <cellStyle name="Название" xfId="80"/>
    <cellStyle name="Нейтральный" xfId="81"/>
    <cellStyle name="Обычный 2" xfId="82"/>
    <cellStyle name="Обычный 2 2" xfId="83"/>
    <cellStyle name="Обычный 2 3" xfId="84"/>
    <cellStyle name="Обычный 2_Копия инвест программа тепло" xfId="85"/>
    <cellStyle name="Обычный 3" xfId="86"/>
    <cellStyle name="Обычный 3 2" xfId="87"/>
    <cellStyle name="Обычный 4" xfId="88"/>
    <cellStyle name="Обычный 4 2" xfId="89"/>
    <cellStyle name="Обычный 5" xfId="90"/>
    <cellStyle name="Обычный 6" xfId="91"/>
    <cellStyle name="Обычный 7" xfId="92"/>
    <cellStyle name="Обычный 8" xfId="93"/>
    <cellStyle name="Followed Hyperlink" xfId="94"/>
    <cellStyle name="Плохой" xfId="95"/>
    <cellStyle name="Пояснение" xfId="96"/>
    <cellStyle name="Примечание" xfId="97"/>
    <cellStyle name="Percent" xfId="98"/>
    <cellStyle name="Процентный 2" xfId="99"/>
    <cellStyle name="Процентный 2 2" xfId="100"/>
    <cellStyle name="Процентный 3" xfId="101"/>
    <cellStyle name="Процентный 4" xfId="102"/>
    <cellStyle name="Процентный 4 2" xfId="103"/>
    <cellStyle name="Связанная ячейка" xfId="104"/>
    <cellStyle name="Стиль 1" xfId="105"/>
    <cellStyle name="ТЕКСТ" xfId="106"/>
    <cellStyle name="Текст предупреждения" xfId="107"/>
    <cellStyle name="Текстовый" xfId="108"/>
    <cellStyle name="Тысячи [0]_3Com" xfId="109"/>
    <cellStyle name="Тысячи_3Com" xfId="110"/>
    <cellStyle name="Comma" xfId="111"/>
    <cellStyle name="Comma [0]" xfId="112"/>
    <cellStyle name="Финансовый 2" xfId="113"/>
    <cellStyle name="Финансовый 2 2" xfId="114"/>
    <cellStyle name="Финансовый 2 3" xfId="115"/>
    <cellStyle name="Финансовый 3" xfId="116"/>
    <cellStyle name="Финансовый 4" xfId="117"/>
    <cellStyle name="Финансовый 5" xfId="118"/>
    <cellStyle name="Финансовый 6" xfId="119"/>
    <cellStyle name="Финансовый 7" xfId="120"/>
    <cellStyle name="Финансовый 7 2" xfId="121"/>
    <cellStyle name="Финансовый 7 3" xfId="122"/>
    <cellStyle name="Финансовый 8" xfId="123"/>
    <cellStyle name="Формула" xfId="124"/>
    <cellStyle name="Формула 2" xfId="125"/>
    <cellStyle name="Формула_GRES.2007.5" xfId="126"/>
    <cellStyle name="ФормулаВБ" xfId="127"/>
    <cellStyle name="ФормулаНаКонтроль" xfId="128"/>
    <cellStyle name="Хороший" xfId="129"/>
  </cellStyles>
  <dxfs count="48">
    <dxf>
      <font>
        <color theme="1"/>
      </font>
    </dxf>
    <dxf>
      <font>
        <color rgb="FFFFFFFF"/>
      </font>
    </dxf>
    <dxf>
      <font>
        <color theme="0"/>
      </font>
    </dxf>
    <dxf>
      <font>
        <color theme="1"/>
      </font>
    </dxf>
    <dxf>
      <font>
        <color rgb="FFFFFFFF"/>
      </font>
    </dxf>
    <dxf>
      <font>
        <color theme="0"/>
      </font>
    </dxf>
    <dxf>
      <font>
        <color rgb="FFFFFFFF"/>
      </font>
    </dxf>
    <dxf>
      <font>
        <color theme="1"/>
      </font>
    </dxf>
    <dxf>
      <font>
        <color theme="0"/>
      </font>
    </dxf>
    <dxf>
      <font>
        <color theme="1"/>
      </font>
    </dxf>
    <dxf>
      <font>
        <color theme="1"/>
      </font>
    </dxf>
    <dxf>
      <font>
        <color rgb="FFFFFFFF"/>
      </font>
    </dxf>
    <dxf>
      <font>
        <color theme="1"/>
      </font>
    </dxf>
    <dxf>
      <font>
        <color theme="0"/>
      </font>
    </dxf>
    <dxf>
      <font>
        <color rgb="FFFFFFFF"/>
      </font>
    </dxf>
    <dxf>
      <font>
        <color theme="1"/>
      </font>
    </dxf>
    <dxf>
      <font>
        <color theme="0"/>
      </font>
    </dxf>
    <dxf>
      <font>
        <color rgb="FFFFFFFF"/>
      </font>
    </dxf>
    <dxf>
      <font>
        <color theme="1"/>
      </font>
    </dxf>
    <dxf>
      <font>
        <color theme="0"/>
      </font>
    </dxf>
    <dxf>
      <font>
        <color theme="1"/>
      </font>
    </dxf>
    <dxf>
      <font>
        <color theme="0"/>
      </font>
    </dxf>
    <dxf>
      <font>
        <color rgb="FFFFFFFF"/>
      </font>
    </dxf>
    <dxf>
      <font>
        <color theme="1"/>
      </font>
    </dxf>
    <dxf>
      <font>
        <color theme="0"/>
      </font>
    </dxf>
    <dxf>
      <font>
        <color rgb="FFFFFFFF"/>
      </font>
    </dxf>
    <dxf>
      <font>
        <color theme="1"/>
      </font>
    </dxf>
    <dxf>
      <font>
        <color theme="0"/>
      </font>
    </dxf>
    <dxf>
      <font>
        <color rgb="FFFFFFFF"/>
      </font>
    </dxf>
    <dxf>
      <font>
        <color theme="1"/>
      </font>
    </dxf>
    <dxf>
      <font>
        <color theme="0"/>
      </font>
    </dxf>
    <dxf>
      <font>
        <color rgb="FFFFFFFF"/>
      </font>
    </dxf>
    <dxf>
      <font>
        <color theme="1"/>
      </font>
    </dxf>
    <dxf>
      <font>
        <color theme="0"/>
      </font>
    </dxf>
    <dxf>
      <font>
        <color rgb="FFFFFFFF"/>
      </font>
    </dxf>
    <dxf>
      <font>
        <color theme="1"/>
      </font>
    </dxf>
    <dxf>
      <font>
        <color theme="0"/>
      </font>
    </dxf>
    <dxf>
      <font>
        <color theme="1"/>
      </font>
    </dxf>
    <dxf>
      <font>
        <color theme="1"/>
      </font>
    </dxf>
    <dxf>
      <font>
        <color rgb="FFFFFFFF"/>
      </font>
    </dxf>
    <dxf>
      <font>
        <color theme="1"/>
      </font>
    </dxf>
    <dxf>
      <font>
        <color theme="0"/>
      </font>
    </dxf>
    <dxf>
      <font>
        <color theme="0"/>
      </font>
    </dxf>
    <dxf>
      <font>
        <color theme="1"/>
      </font>
    </dxf>
    <dxf>
      <font>
        <color rgb="FFFFFFFF"/>
      </font>
    </dxf>
    <dxf>
      <font>
        <color rgb="FFFFFFFF"/>
      </font>
      <border/>
    </dxf>
    <dxf>
      <font>
        <color theme="1"/>
      </font>
      <border/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externalLink" Target="externalLinks/externalLink5.xml" /><Relationship Id="rId16" Type="http://schemas.openxmlformats.org/officeDocument/2006/relationships/externalLink" Target="externalLinks/externalLink6.xml" /><Relationship Id="rId17" Type="http://schemas.openxmlformats.org/officeDocument/2006/relationships/externalLink" Target="externalLinks/externalLink7.xml" /><Relationship Id="rId18" Type="http://schemas.openxmlformats.org/officeDocument/2006/relationships/externalLink" Target="externalLinks/externalLink8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Chubarov\Local%20Settings\Temporary%20Internet%20Files\OLK1C\&#1056;&#1072;&#1073;&#1086;&#1095;&#1080;&#1077;%20&#1076;&#1086;&#1082;&#1091;&#1084;&#1077;&#1085;&#1090;&#1099;\&#1058;&#1072;&#1088;&#1080;&#1092;%202011\&#1057;&#1074;&#1086;&#1076;&#1085;&#1099;&#1081;%20&#1090;&#1072;&#1088;&#1080;&#1092;%202011%20(30.04.10)%20&#1086;&#1090;&#1087;&#1088;&#1072;&#1074;&#1083;&#1077;&#1085;%20&#1074;%20&#1057;&#1058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B-PL\NBPL\_F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ose\Profiles\student4\&#1056;&#1072;&#1073;&#1086;&#1095;&#1080;&#1081;%20&#1089;&#1090;&#1086;&#1083;\&#1054;&#1054;&#1054;%20&#1043;&#1072;&#1079;&#1087;&#1088;&#1086;&#1084;%20&#1076;&#1086;&#1073;&#1099;&#1095;&#1072;%20&#1053;&#1086;&#1103;&#1073;&#1088;&#1100;&#1089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ort\&#1044;&#1046;&#1050;&#1055;%20&#1058;&#1054;\&#1052;&#1077;&#1090;&#1086;&#1076;&#1080;&#1095;&#1082;&#1080;\&#1052;&#1056;%20&#1048;&#1055;\&#1092;&#1086;&#1088;&#1084;&#1099;%20&#1060;&#1057;&#1058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port\&#1060;&#1057;&#1058;%20&#1056;&#1060;\2%20&#1101;&#1090;&#1072;&#1087;\&#1064;&#1072;&#1073;&#1083;&#1086;&#1085;%203\&#1057;&#1074;&#1077;&#1088;&#1076;&#1083;&#1086;&#1074;&#1089;&#1082;&#1072;&#1103;%20&#1086;&#1073;&#1083;&#1072;&#1089;&#1090;&#1100;\&#1048;&#1085;&#1074;&#1077;&#1089;&#1090;&#1087;&#1088;&#1086;&#1075;&#1088;&#1072;&#1084;&#1084;&#1099;_&#1058;&#1057;%203.1_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port\&#1060;&#1057;&#1058;%20&#1056;&#1060;\2%20&#1101;&#1090;&#1072;&#1087;\&#1064;&#1072;&#1073;&#1083;&#1086;&#1085;%202\&#1057;&#1074;&#1077;&#1088;&#1076;&#1083;&#1086;&#1074;&#1089;&#1082;&#1072;&#1103;%20&#1086;&#1073;&#1083;&#1072;&#1089;&#1090;&#1100;\&#1048;&#1085;&#1074;&#1077;&#1089;&#1090;&#1087;&#1088;&#1086;&#1075;&#1088;&#1072;&#1084;&#1084;&#1099;_&#1042;&#1057;_&#1042;&#1054;%202.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ose\Profiles\student4\&#1056;&#1072;&#1073;&#1086;&#1095;&#1080;&#1081;%20&#1089;&#1090;&#1086;&#1083;\OREP.INV.NET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postoffice\Documents%20and%20Settings\Cherenkova\Local%20Settings\Temporary%20Internet%20Files\OLKB\V2.200727&#1084;&#1072;&#1088;&#1090;&#1072;&#1091;&#1090;&#1086;&#1095;&#1085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Титульный"/>
      <sheetName val="TEHSHEET"/>
      <sheetName val="Список листов"/>
      <sheetName val="Справочники"/>
      <sheetName val="Образец заявления"/>
      <sheetName val="П№1"/>
      <sheetName val="П№2"/>
      <sheetName val="П№3"/>
      <sheetName val="П№4"/>
      <sheetName val="П№5"/>
      <sheetName val="П№6"/>
      <sheetName val="П№7"/>
      <sheetName val="П№8"/>
      <sheetName val="П№9"/>
      <sheetName val="П№10"/>
      <sheetName val="П№11"/>
      <sheetName val="П№12"/>
      <sheetName val="П№13"/>
      <sheetName val="П№14"/>
      <sheetName val="П№14.1"/>
      <sheetName val="П№14.2"/>
      <sheetName val="П№14.3 "/>
      <sheetName val="П№14.4"/>
      <sheetName val="П№15"/>
      <sheetName val="П№16.1 "/>
      <sheetName val="П№16.2"/>
      <sheetName val="П№17"/>
      <sheetName val="П№18 "/>
      <sheetName val="П№19"/>
      <sheetName val="Т№1"/>
      <sheetName val="Т№2"/>
      <sheetName val="Прочие расходы"/>
      <sheetName val="Расчет тарифа 2011"/>
      <sheetName val="ИТ№1"/>
      <sheetName val="ИТ№2"/>
      <sheetName val="ИТ№3"/>
      <sheetName val="ИТ№4"/>
      <sheetName val="ИТ№5"/>
      <sheetName val="ИТ№6"/>
      <sheetName val="ИТ№7"/>
      <sheetName val="Диапазоны"/>
      <sheetName val="Заголовок"/>
    </sheetNames>
    <sheetDataSet>
      <sheetData sheetId="3">
        <row r="7">
          <cell r="E7" t="str">
            <v>Ямало-Ненецкий автономный округ</v>
          </cell>
        </row>
        <row r="9">
          <cell r="F9">
            <v>2011</v>
          </cell>
        </row>
        <row r="11">
          <cell r="G11" t="str">
            <v>ОАО "Передвижная энергетика" Филиал ПЭС "Лабытнанги"</v>
          </cell>
        </row>
        <row r="12">
          <cell r="G12" t="str">
            <v>7719019846</v>
          </cell>
        </row>
        <row r="15">
          <cell r="G15" t="str">
            <v>Город Лабытнанги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свод"/>
      <sheetName val="Инвестиции"/>
      <sheetName val="16"/>
      <sheetName val="17"/>
      <sheetName val="17.1"/>
      <sheetName val="24"/>
      <sheetName val="25"/>
      <sheetName val="P2.1"/>
      <sheetName val="P2.2"/>
      <sheetName val="перекрестка"/>
      <sheetName val="Ф-1 (для АО-энерго)"/>
      <sheetName val="Ф-2 (для АО-энерго)"/>
      <sheetName val="TEHSHEET"/>
    </sheetNames>
    <sheetDataSet>
      <sheetData sheetId="1">
        <row r="15">
          <cell r="B15">
            <v>2007</v>
          </cell>
        </row>
      </sheetData>
      <sheetData sheetId="2">
        <row r="13">
          <cell r="E13" t="str">
            <v>Тюменская область</v>
          </cell>
        </row>
        <row r="21">
          <cell r="D21" t="str">
            <v>ООО "Газпром добыча Ноябрьск"</v>
          </cell>
          <cell r="I21" t="str">
            <v>8905026850</v>
          </cell>
        </row>
        <row r="27">
          <cell r="F27" t="str">
            <v>Предложение организации</v>
          </cell>
        </row>
      </sheetData>
      <sheetData sheetId="5">
        <row r="15">
          <cell r="AB15">
            <v>9.446828078205</v>
          </cell>
        </row>
        <row r="20">
          <cell r="Z20">
            <v>9.446828078205</v>
          </cell>
        </row>
        <row r="25">
          <cell r="AB25">
            <v>9.419537</v>
          </cell>
        </row>
      </sheetData>
      <sheetData sheetId="6">
        <row r="15">
          <cell r="AB15">
            <v>1.2993</v>
          </cell>
        </row>
        <row r="20">
          <cell r="Z20">
            <v>1.2993</v>
          </cell>
        </row>
        <row r="21">
          <cell r="AB21">
            <v>0.0043</v>
          </cell>
        </row>
        <row r="25">
          <cell r="AB25">
            <v>1.295</v>
          </cell>
        </row>
      </sheetData>
      <sheetData sheetId="7"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1.2993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2.5942999999999996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1.295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2640.346079805884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109.1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I16">
            <v>109.1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15.228795999999999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-0.0012040000000013151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15.23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I25">
            <v>15.23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1466.2329081219887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I28">
            <v>223.76537568389531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826.019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I36">
            <v>329.3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496.71900000000005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I46">
            <v>38.72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I47">
            <v>13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I50">
            <v>57.685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I53">
            <v>387.314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2640.346079805884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2640.346079805884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1"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20.03788947368421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4.809093473684211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I87">
            <v>4.809093473684211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90"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2"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4.809093473684211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4.809093473684211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2645.1551732795683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</row>
        <row r="101"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0.18213875485738487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</row>
        <row r="102"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23.17749832009856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4"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</row>
        <row r="106"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0"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20">
          <cell r="I120">
            <v>24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</row>
        <row r="121">
          <cell r="I121">
            <v>15.261243588544415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</row>
        <row r="123"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114.126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</row>
        <row r="124"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</row>
        <row r="125"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I126">
            <v>114.126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7"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</row>
      </sheetData>
      <sheetData sheetId="9">
        <row r="16">
          <cell r="I16">
            <v>2.1364079301369863</v>
          </cell>
        </row>
        <row r="18">
          <cell r="I18">
            <v>5249.64</v>
          </cell>
        </row>
        <row r="19">
          <cell r="I19">
            <v>5</v>
          </cell>
        </row>
        <row r="20">
          <cell r="I20">
            <v>1.69</v>
          </cell>
        </row>
        <row r="23">
          <cell r="I23">
            <v>4</v>
          </cell>
        </row>
        <row r="26">
          <cell r="I26">
            <v>30</v>
          </cell>
        </row>
        <row r="29">
          <cell r="I29">
            <v>15</v>
          </cell>
        </row>
        <row r="34">
          <cell r="B34" t="str">
            <v>Выплаты &lt;______________&gt;:</v>
          </cell>
        </row>
        <row r="37">
          <cell r="B37" t="str">
            <v>Выплаты &lt;______________&gt;:</v>
          </cell>
        </row>
        <row r="41">
          <cell r="I41">
            <v>150</v>
          </cell>
        </row>
        <row r="45">
          <cell r="I45">
            <v>22.518</v>
          </cell>
        </row>
        <row r="47">
          <cell r="I47">
            <v>589.648588717808</v>
          </cell>
        </row>
        <row r="49">
          <cell r="I49">
            <v>12</v>
          </cell>
        </row>
      </sheetData>
      <sheetData sheetId="10">
        <row r="11">
          <cell r="J11">
            <v>134.53</v>
          </cell>
        </row>
        <row r="71">
          <cell r="I71">
            <v>11.32</v>
          </cell>
          <cell r="J71">
            <v>11.32</v>
          </cell>
          <cell r="K71">
            <v>11.32</v>
          </cell>
          <cell r="L71">
            <v>11.32</v>
          </cell>
          <cell r="M71">
            <v>11.32</v>
          </cell>
        </row>
      </sheetData>
      <sheetData sheetId="11">
        <row r="16">
          <cell r="D16">
            <v>134.53</v>
          </cell>
          <cell r="I16">
            <v>15.23</v>
          </cell>
        </row>
      </sheetData>
      <sheetData sheetId="12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2640.346079805884</v>
          </cell>
          <cell r="J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2640.346079805884</v>
          </cell>
          <cell r="J10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2640.346079805884</v>
          </cell>
          <cell r="J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4.809093473684211</v>
          </cell>
          <cell r="J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4.809093473684211</v>
          </cell>
          <cell r="J17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4.809093473684211</v>
          </cell>
          <cell r="J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0.18213875485738487</v>
          </cell>
          <cell r="J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2645.1551732795683</v>
          </cell>
          <cell r="J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2645.1551732795683</v>
          </cell>
          <cell r="J25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2645.1551732795683</v>
          </cell>
          <cell r="J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2.5942999999999996</v>
          </cell>
          <cell r="J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1.295</v>
          </cell>
          <cell r="J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1.295</v>
          </cell>
          <cell r="J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J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170215.90561644585</v>
          </cell>
          <cell r="J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J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J43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280.81583768709316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</sheetData>
      <sheetData sheetId="13">
        <row r="8">
          <cell r="I8">
            <v>1035</v>
          </cell>
        </row>
      </sheetData>
      <sheetData sheetId="17">
        <row r="4">
          <cell r="D4" t="str">
            <v>200_ г.</v>
          </cell>
        </row>
        <row r="7">
          <cell r="C7" t="str">
            <v>____________________________________________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_____________________________________________</v>
          </cell>
        </row>
        <row r="11">
          <cell r="A11" t="str">
            <v>_________________________________________________________________________________________________</v>
          </cell>
        </row>
        <row r="13">
          <cell r="C13" t="str">
            <v>____________________________________________</v>
          </cell>
        </row>
        <row r="14">
          <cell r="A14" t="str">
            <v>_________________________________________________________________________________________________</v>
          </cell>
        </row>
        <row r="23">
          <cell r="C23" t="str">
            <v>110</v>
          </cell>
        </row>
        <row r="24">
          <cell r="C24" t="str">
            <v>120</v>
          </cell>
        </row>
        <row r="25">
          <cell r="C25" t="str">
            <v>130</v>
          </cell>
        </row>
        <row r="26">
          <cell r="C26" t="str">
            <v>135</v>
          </cell>
        </row>
        <row r="27">
          <cell r="C27" t="str">
            <v>140</v>
          </cell>
        </row>
        <row r="28">
          <cell r="C28" t="str">
            <v>145</v>
          </cell>
        </row>
        <row r="29">
          <cell r="C29" t="str">
            <v>150</v>
          </cell>
        </row>
        <row r="30">
          <cell r="C30" t="str">
            <v>190</v>
          </cell>
        </row>
        <row r="32">
          <cell r="C32" t="str">
            <v>210</v>
          </cell>
        </row>
        <row r="41">
          <cell r="C41" t="str">
            <v>220</v>
          </cell>
        </row>
        <row r="42">
          <cell r="C42">
            <v>230</v>
          </cell>
        </row>
        <row r="44">
          <cell r="C44" t="str">
            <v>240</v>
          </cell>
        </row>
        <row r="46">
          <cell r="C46" t="str">
            <v>250</v>
          </cell>
        </row>
        <row r="47">
          <cell r="C47" t="str">
            <v>260</v>
          </cell>
        </row>
        <row r="48">
          <cell r="C48" t="str">
            <v>270</v>
          </cell>
        </row>
        <row r="49">
          <cell r="C49" t="str">
            <v>290</v>
          </cell>
        </row>
        <row r="50">
          <cell r="C50" t="str">
            <v>300</v>
          </cell>
        </row>
        <row r="54">
          <cell r="C54" t="str">
            <v>2</v>
          </cell>
        </row>
        <row r="56">
          <cell r="C56" t="str">
            <v>410</v>
          </cell>
        </row>
        <row r="58">
          <cell r="C58" t="str">
            <v>420</v>
          </cell>
        </row>
        <row r="59">
          <cell r="C59" t="str">
            <v>430</v>
          </cell>
        </row>
        <row r="63">
          <cell r="C63" t="str">
            <v>470</v>
          </cell>
        </row>
        <row r="64">
          <cell r="C64" t="str">
            <v>490</v>
          </cell>
        </row>
        <row r="66">
          <cell r="C66" t="str">
            <v>510</v>
          </cell>
        </row>
        <row r="67">
          <cell r="C67" t="str">
            <v>515</v>
          </cell>
        </row>
        <row r="68">
          <cell r="C68" t="str">
            <v>520</v>
          </cell>
        </row>
        <row r="69">
          <cell r="C69" t="str">
            <v>590</v>
          </cell>
        </row>
        <row r="71">
          <cell r="C71" t="str">
            <v>610</v>
          </cell>
        </row>
        <row r="72">
          <cell r="C72" t="str">
            <v>620</v>
          </cell>
        </row>
      </sheetData>
      <sheetData sheetId="18">
        <row r="5">
          <cell r="C5" t="str">
            <v>_________</v>
          </cell>
          <cell r="D5" t="str">
            <v>200_ г.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</v>
          </cell>
        </row>
        <row r="11">
          <cell r="C11" t="str">
            <v>_____________________________________________</v>
          </cell>
        </row>
        <row r="12">
          <cell r="A12" t="str">
            <v>_________________________________________________________________________________________________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2 ТС"/>
      <sheetName val="форма 2 ВС и ВО"/>
      <sheetName val="форма 3 ТС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ИП"/>
      <sheetName val="TEHSHEET"/>
      <sheetName val="Заголовок"/>
      <sheetName val="regs"/>
    </sheetNames>
    <sheetDataSet>
      <sheetData sheetId="4">
        <row r="5">
          <cell r="G5" t="str">
            <v>амортизация </v>
          </cell>
          <cell r="I5" t="str">
            <v>амортизация </v>
          </cell>
          <cell r="K5" t="str">
            <v>Да</v>
          </cell>
          <cell r="M5" t="str">
            <v>Введите название региона</v>
          </cell>
        </row>
        <row r="6">
          <cell r="G6" t="str">
            <v>прибыль</v>
          </cell>
          <cell r="I6" t="str">
            <v>прибыль</v>
          </cell>
          <cell r="K6" t="str">
            <v>Нет</v>
          </cell>
          <cell r="M6" t="str">
            <v>Агинский Бурятский автономный округ</v>
          </cell>
        </row>
        <row r="7">
          <cell r="G7" t="str">
            <v>ремонтный фонд</v>
          </cell>
          <cell r="I7" t="str">
            <v>ремонтный фонд</v>
          </cell>
          <cell r="M7" t="str">
            <v>Алтайский край</v>
          </cell>
        </row>
        <row r="8">
          <cell r="G8" t="str">
            <v>инвест. надбавка</v>
          </cell>
          <cell r="I8" t="str">
            <v>инвест. Надбавка</v>
          </cell>
          <cell r="M8" t="str">
            <v>Амурская область</v>
          </cell>
        </row>
        <row r="9">
          <cell r="G9" t="str">
            <v>плата за подключение</v>
          </cell>
          <cell r="I9" t="str">
            <v>плата за подключение</v>
          </cell>
          <cell r="M9" t="str">
            <v>Архангельская область</v>
          </cell>
        </row>
        <row r="10">
          <cell r="G10" t="str">
            <v>прочие тарифные источники</v>
          </cell>
          <cell r="I10" t="str">
            <v>бюджет всего</v>
          </cell>
          <cell r="M10" t="str">
            <v>Астраханская область</v>
          </cell>
        </row>
        <row r="11">
          <cell r="I11" t="str">
            <v>федеральный бюджет</v>
          </cell>
          <cell r="M11" t="str">
            <v>г.Байконур</v>
          </cell>
        </row>
        <row r="12">
          <cell r="I12" t="str">
            <v>региональный бюджет</v>
          </cell>
          <cell r="M12" t="str">
            <v>Белгородская область</v>
          </cell>
        </row>
        <row r="13">
          <cell r="I13" t="str">
            <v>муниципальный бюджет</v>
          </cell>
          <cell r="M13" t="str">
            <v>Брянская область</v>
          </cell>
        </row>
        <row r="14">
          <cell r="I14" t="str">
            <v>прочие тарифные источники</v>
          </cell>
          <cell r="M14" t="str">
            <v>Владимирская область</v>
          </cell>
        </row>
        <row r="15">
          <cell r="M15" t="str">
            <v>Волгоградская область</v>
          </cell>
        </row>
        <row r="16">
          <cell r="M16" t="str">
            <v>Вологодская область</v>
          </cell>
        </row>
        <row r="17">
          <cell r="M17" t="str">
            <v>Воронежская область</v>
          </cell>
        </row>
        <row r="18">
          <cell r="M18" t="str">
            <v>Еврейская автономная область</v>
          </cell>
        </row>
        <row r="19">
          <cell r="M19" t="str">
            <v>Ивановская область</v>
          </cell>
        </row>
        <row r="20">
          <cell r="M20" t="str">
            <v>Иркутская область</v>
          </cell>
        </row>
        <row r="21">
          <cell r="M21" t="str">
            <v>Кабардино-Балкарская республика</v>
          </cell>
        </row>
        <row r="22">
          <cell r="M22" t="str">
            <v>Калининградская область</v>
          </cell>
        </row>
        <row r="23">
          <cell r="M23" t="str">
            <v>Калужская область</v>
          </cell>
        </row>
        <row r="24">
          <cell r="M24" t="str">
            <v>Камчатская область</v>
          </cell>
        </row>
        <row r="25">
          <cell r="M25" t="str">
            <v>Карачаево-Черкесская республика</v>
          </cell>
        </row>
        <row r="26">
          <cell r="M26" t="str">
            <v>Кемеровская область</v>
          </cell>
        </row>
        <row r="27">
          <cell r="M27" t="str">
            <v>Кировская область</v>
          </cell>
        </row>
        <row r="28">
          <cell r="M28" t="str">
            <v>Корякский автономный округ</v>
          </cell>
        </row>
        <row r="29">
          <cell r="M29" t="str">
            <v>Костромская область</v>
          </cell>
        </row>
        <row r="30">
          <cell r="M30" t="str">
            <v>Краснодарский край</v>
          </cell>
        </row>
        <row r="31">
          <cell r="M31" t="str">
            <v>Красноярский край</v>
          </cell>
        </row>
        <row r="32">
          <cell r="M32" t="str">
            <v>Курганская область</v>
          </cell>
        </row>
        <row r="33">
          <cell r="M33" t="str">
            <v>Курская область</v>
          </cell>
        </row>
        <row r="34">
          <cell r="M34" t="str">
            <v>Ленинградская область</v>
          </cell>
        </row>
        <row r="35">
          <cell r="M35" t="str">
            <v>Липецкая область</v>
          </cell>
        </row>
        <row r="36">
          <cell r="M36" t="str">
            <v>Магаданская область</v>
          </cell>
        </row>
        <row r="37">
          <cell r="M37" t="str">
            <v>Московская область</v>
          </cell>
        </row>
        <row r="38">
          <cell r="M38" t="str">
            <v>г. Москва</v>
          </cell>
        </row>
        <row r="39">
          <cell r="M39" t="str">
            <v>Мурманская область</v>
          </cell>
        </row>
        <row r="40">
          <cell r="M40" t="str">
            <v>Ненецкий автономный округ</v>
          </cell>
        </row>
        <row r="41">
          <cell r="M41" t="str">
            <v>Нижегородская область</v>
          </cell>
        </row>
        <row r="42">
          <cell r="M42" t="str">
            <v>Новгородская область</v>
          </cell>
        </row>
        <row r="43">
          <cell r="M43" t="str">
            <v>Новосибирская область</v>
          </cell>
        </row>
        <row r="44">
          <cell r="M44" t="str">
            <v>Омская область</v>
          </cell>
        </row>
        <row r="45">
          <cell r="M45" t="str">
            <v>Оренбургская область</v>
          </cell>
        </row>
        <row r="46">
          <cell r="M46" t="str">
            <v>Орловская область</v>
          </cell>
        </row>
        <row r="47">
          <cell r="M47" t="str">
            <v>Пензенская область</v>
          </cell>
        </row>
        <row r="48">
          <cell r="M48" t="str">
            <v>Пермская область и Коми-Пермяцкий АО</v>
          </cell>
        </row>
        <row r="49">
          <cell r="M49" t="str">
            <v>Приморский край</v>
          </cell>
        </row>
        <row r="50">
          <cell r="M50" t="str">
            <v>Псковская область</v>
          </cell>
        </row>
        <row r="51">
          <cell r="M51" t="str">
            <v>Республика Адыгея</v>
          </cell>
        </row>
        <row r="52">
          <cell r="M52" t="str">
            <v>Республика Алтай</v>
          </cell>
        </row>
        <row r="53">
          <cell r="M53" t="str">
            <v>Республика Башкортостан</v>
          </cell>
        </row>
        <row r="54">
          <cell r="M54" t="str">
            <v>Республика Бурятия</v>
          </cell>
        </row>
        <row r="55">
          <cell r="M55" t="str">
            <v>Республика Дагестан</v>
          </cell>
        </row>
        <row r="56">
          <cell r="M56" t="str">
            <v>Республика Ингушетия</v>
          </cell>
        </row>
        <row r="57">
          <cell r="M57" t="str">
            <v>Республика Калмыкия</v>
          </cell>
        </row>
        <row r="58">
          <cell r="M58" t="str">
            <v>Республика Карелия</v>
          </cell>
        </row>
        <row r="59">
          <cell r="M59" t="str">
            <v>Республика Коми</v>
          </cell>
        </row>
        <row r="60">
          <cell r="M60" t="str">
            <v>Республика Марий Эл</v>
          </cell>
        </row>
        <row r="61">
          <cell r="M61" t="str">
            <v>Республика Мордовия</v>
          </cell>
        </row>
        <row r="62">
          <cell r="M62" t="str">
            <v>Республика Саха (Якутия)</v>
          </cell>
        </row>
        <row r="63">
          <cell r="M63" t="str">
            <v>Республика Северная Осетия-Алания</v>
          </cell>
        </row>
        <row r="64">
          <cell r="M64" t="str">
            <v>Республика Татарстан</v>
          </cell>
        </row>
        <row r="65">
          <cell r="M65" t="str">
            <v>Республика Тыва</v>
          </cell>
        </row>
        <row r="66">
          <cell r="M66" t="str">
            <v>Республика Хакасия</v>
          </cell>
        </row>
        <row r="67">
          <cell r="M67" t="str">
            <v>Ростовская область</v>
          </cell>
        </row>
        <row r="68">
          <cell r="M68" t="str">
            <v>Рязанская область</v>
          </cell>
        </row>
        <row r="69">
          <cell r="M69" t="str">
            <v>Самарская область</v>
          </cell>
        </row>
        <row r="70">
          <cell r="M70" t="str">
            <v>г.Санкт-Петербург</v>
          </cell>
        </row>
        <row r="71">
          <cell r="M71" t="str">
            <v>Саратовская область</v>
          </cell>
        </row>
        <row r="72">
          <cell r="M72" t="str">
            <v>Сахалинская область</v>
          </cell>
        </row>
        <row r="73">
          <cell r="M73" t="str">
            <v>Свердловская область</v>
          </cell>
        </row>
        <row r="74">
          <cell r="M74" t="str">
            <v>Смоленская область</v>
          </cell>
        </row>
        <row r="75">
          <cell r="M75" t="str">
            <v>Ставропольский край</v>
          </cell>
        </row>
        <row r="76">
          <cell r="M76" t="str">
            <v>Таймырский (Долгано-Ненецкий) автономный округ</v>
          </cell>
        </row>
        <row r="77">
          <cell r="M77" t="str">
            <v>Тамбовская область</v>
          </cell>
        </row>
        <row r="78">
          <cell r="M78" t="str">
            <v>Тверская область</v>
          </cell>
        </row>
        <row r="79">
          <cell r="M79" t="str">
            <v>Томская область</v>
          </cell>
        </row>
        <row r="80">
          <cell r="M80" t="str">
            <v>Тульская область</v>
          </cell>
        </row>
        <row r="81">
          <cell r="M81" t="str">
            <v>Тюменская область</v>
          </cell>
        </row>
        <row r="82">
          <cell r="M82" t="str">
            <v>Удмуртская республика</v>
          </cell>
        </row>
        <row r="83">
          <cell r="M83" t="str">
            <v>Ульяновская область</v>
          </cell>
        </row>
        <row r="84">
          <cell r="M84" t="str">
            <v>Усть-Ордынский Бурятский автономный округ</v>
          </cell>
        </row>
        <row r="85">
          <cell r="M85" t="str">
            <v>Хабаровский край</v>
          </cell>
        </row>
        <row r="86">
          <cell r="M86" t="str">
            <v>Ханты-Мансийский автономный округ</v>
          </cell>
        </row>
        <row r="87">
          <cell r="M87" t="str">
            <v>Челябинская область</v>
          </cell>
        </row>
        <row r="88">
          <cell r="M88" t="str">
            <v>Чеченская республика</v>
          </cell>
        </row>
        <row r="89">
          <cell r="M89" t="str">
            <v>Читинская область</v>
          </cell>
        </row>
        <row r="90">
          <cell r="M90" t="str">
            <v>Чувашская республика</v>
          </cell>
        </row>
        <row r="91">
          <cell r="M91" t="str">
            <v>Чукотский автономный округ</v>
          </cell>
        </row>
        <row r="92">
          <cell r="M92" t="str">
            <v>Ямало-Ненецкий автономный округ</v>
          </cell>
        </row>
        <row r="93">
          <cell r="M93" t="str">
            <v>Ярославская область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УралТехно"/>
      <sheetName val="богдан 1"/>
      <sheetName val="богдан 2"/>
      <sheetName val="богдан 3"/>
      <sheetName val="ЮСОН"/>
      <sheetName val="Первоуральск"/>
      <sheetName val="К-Ур "/>
      <sheetName val="Новоуральск"/>
      <sheetName val="Ревда"/>
      <sheetName val="Качканар(вода)"/>
      <sheetName val="Качканар(стоки)"/>
      <sheetName val="TEHSHEET"/>
    </sheetNames>
    <sheetDataSet>
      <sheetData sheetId="11">
        <row r="5">
          <cell r="M5" t="str">
            <v>Введите название региона</v>
          </cell>
        </row>
        <row r="6">
          <cell r="M6" t="str">
            <v>Агинский Бурятский автономный округ</v>
          </cell>
        </row>
        <row r="7">
          <cell r="M7" t="str">
            <v>Алтайский край</v>
          </cell>
        </row>
        <row r="8">
          <cell r="M8" t="str">
            <v>Амурская область</v>
          </cell>
        </row>
        <row r="9">
          <cell r="M9" t="str">
            <v>Архангельская область</v>
          </cell>
        </row>
        <row r="10">
          <cell r="M10" t="str">
            <v>Астраханская область</v>
          </cell>
        </row>
        <row r="11">
          <cell r="M11" t="str">
            <v>г.Байконур</v>
          </cell>
        </row>
        <row r="12">
          <cell r="M12" t="str">
            <v>Белгородская область</v>
          </cell>
        </row>
        <row r="13">
          <cell r="M13" t="str">
            <v>Брянская область</v>
          </cell>
        </row>
        <row r="14">
          <cell r="M14" t="str">
            <v>Владимирская область</v>
          </cell>
        </row>
        <row r="15">
          <cell r="M15" t="str">
            <v>Волгоградская область</v>
          </cell>
        </row>
        <row r="16">
          <cell r="M16" t="str">
            <v>Вологодская область</v>
          </cell>
        </row>
        <row r="17">
          <cell r="M17" t="str">
            <v>Воронежская область</v>
          </cell>
        </row>
        <row r="18">
          <cell r="M18" t="str">
            <v>Еврейская автономная область</v>
          </cell>
        </row>
        <row r="19">
          <cell r="M19" t="str">
            <v>Ивановская область</v>
          </cell>
        </row>
        <row r="20">
          <cell r="M20" t="str">
            <v>Иркутская область</v>
          </cell>
        </row>
        <row r="21">
          <cell r="M21" t="str">
            <v>Кабардино-Балкарская республика</v>
          </cell>
        </row>
        <row r="22">
          <cell r="M22" t="str">
            <v>Калининградская область</v>
          </cell>
        </row>
        <row r="23">
          <cell r="M23" t="str">
            <v>Калужская область</v>
          </cell>
        </row>
        <row r="24">
          <cell r="M24" t="str">
            <v>Камчатская область</v>
          </cell>
        </row>
        <row r="25">
          <cell r="M25" t="str">
            <v>Карачаево-Черкесская республика</v>
          </cell>
        </row>
        <row r="26">
          <cell r="M26" t="str">
            <v>Кемеровская область</v>
          </cell>
        </row>
        <row r="27">
          <cell r="M27" t="str">
            <v>Кировская область</v>
          </cell>
        </row>
        <row r="28">
          <cell r="M28" t="str">
            <v>Корякский автономный округ</v>
          </cell>
        </row>
        <row r="29">
          <cell r="M29" t="str">
            <v>Костромская область</v>
          </cell>
        </row>
        <row r="30">
          <cell r="M30" t="str">
            <v>Краснодарский край</v>
          </cell>
        </row>
        <row r="31">
          <cell r="M31" t="str">
            <v>Красноярский край</v>
          </cell>
        </row>
        <row r="32">
          <cell r="M32" t="str">
            <v>Курганская область</v>
          </cell>
        </row>
        <row r="33">
          <cell r="M33" t="str">
            <v>Курская область</v>
          </cell>
        </row>
        <row r="34">
          <cell r="M34" t="str">
            <v>Ленинградская область</v>
          </cell>
        </row>
        <row r="35">
          <cell r="M35" t="str">
            <v>Липецкая область</v>
          </cell>
        </row>
        <row r="36">
          <cell r="M36" t="str">
            <v>Магаданская область</v>
          </cell>
        </row>
        <row r="37">
          <cell r="M37" t="str">
            <v>Московская область</v>
          </cell>
        </row>
        <row r="38">
          <cell r="M38" t="str">
            <v>г. Москва</v>
          </cell>
        </row>
        <row r="39">
          <cell r="M39" t="str">
            <v>Мурманская область</v>
          </cell>
        </row>
        <row r="40">
          <cell r="M40" t="str">
            <v>Ненецкий автономный округ</v>
          </cell>
        </row>
        <row r="41">
          <cell r="M41" t="str">
            <v>Нижегородская область</v>
          </cell>
        </row>
        <row r="42">
          <cell r="M42" t="str">
            <v>Новгородская область</v>
          </cell>
        </row>
        <row r="43">
          <cell r="M43" t="str">
            <v>Новосибирская область</v>
          </cell>
        </row>
        <row r="44">
          <cell r="M44" t="str">
            <v>Омская область</v>
          </cell>
        </row>
        <row r="45">
          <cell r="M45" t="str">
            <v>Оренбургская область</v>
          </cell>
        </row>
        <row r="46">
          <cell r="M46" t="str">
            <v>Орловская область</v>
          </cell>
        </row>
        <row r="47">
          <cell r="M47" t="str">
            <v>Пензенская область</v>
          </cell>
        </row>
        <row r="48">
          <cell r="M48" t="str">
            <v>Пермская область и Коми-Пермяцкий АО</v>
          </cell>
        </row>
        <row r="49">
          <cell r="M49" t="str">
            <v>Приморский край</v>
          </cell>
        </row>
        <row r="50">
          <cell r="M50" t="str">
            <v>Псковская область</v>
          </cell>
        </row>
        <row r="51">
          <cell r="M51" t="str">
            <v>Республика Адыгея</v>
          </cell>
        </row>
        <row r="52">
          <cell r="M52" t="str">
            <v>Республика Алтай</v>
          </cell>
        </row>
        <row r="53">
          <cell r="M53" t="str">
            <v>Республика Башкортостан</v>
          </cell>
        </row>
        <row r="54">
          <cell r="M54" t="str">
            <v>Республика Бурятия</v>
          </cell>
        </row>
        <row r="55">
          <cell r="M55" t="str">
            <v>Республика Дагестан</v>
          </cell>
        </row>
        <row r="56">
          <cell r="M56" t="str">
            <v>Республика Ингушетия</v>
          </cell>
        </row>
        <row r="57">
          <cell r="M57" t="str">
            <v>Республика Калмыкия</v>
          </cell>
        </row>
        <row r="58">
          <cell r="M58" t="str">
            <v>Республика Карелия</v>
          </cell>
        </row>
        <row r="59">
          <cell r="M59" t="str">
            <v>Республика Коми</v>
          </cell>
        </row>
        <row r="60">
          <cell r="M60" t="str">
            <v>Республика Марий Эл</v>
          </cell>
        </row>
        <row r="61">
          <cell r="M61" t="str">
            <v>Республика Мордовия</v>
          </cell>
        </row>
        <row r="62">
          <cell r="M62" t="str">
            <v>Республика Саха (Якутия)</v>
          </cell>
        </row>
        <row r="63">
          <cell r="M63" t="str">
            <v>Республика Северная Осетия-Алания</v>
          </cell>
        </row>
        <row r="64">
          <cell r="M64" t="str">
            <v>Республика Татарстан</v>
          </cell>
        </row>
        <row r="65">
          <cell r="M65" t="str">
            <v>Республика Тыва</v>
          </cell>
        </row>
        <row r="66">
          <cell r="M66" t="str">
            <v>Республика Хакасия</v>
          </cell>
        </row>
        <row r="67">
          <cell r="M67" t="str">
            <v>Ростовская область</v>
          </cell>
        </row>
        <row r="68">
          <cell r="M68" t="str">
            <v>Рязанская область</v>
          </cell>
        </row>
        <row r="69">
          <cell r="M69" t="str">
            <v>Самарская область</v>
          </cell>
        </row>
        <row r="70">
          <cell r="M70" t="str">
            <v>г.Санкт-Петербург</v>
          </cell>
        </row>
        <row r="71">
          <cell r="M71" t="str">
            <v>Саратовская область</v>
          </cell>
        </row>
        <row r="72">
          <cell r="M72" t="str">
            <v>Сахалинская область</v>
          </cell>
        </row>
        <row r="73">
          <cell r="M73" t="str">
            <v>Свердловская область</v>
          </cell>
        </row>
        <row r="74">
          <cell r="M74" t="str">
            <v>Смоленская область</v>
          </cell>
        </row>
        <row r="75">
          <cell r="M75" t="str">
            <v>Ставропольский край</v>
          </cell>
        </row>
        <row r="76">
          <cell r="M76" t="str">
            <v>Таймырский (Долгано-Ненецкий) автономный округ</v>
          </cell>
        </row>
        <row r="77">
          <cell r="M77" t="str">
            <v>Тамбовская область</v>
          </cell>
        </row>
        <row r="78">
          <cell r="M78" t="str">
            <v>Тверская область</v>
          </cell>
        </row>
        <row r="79">
          <cell r="M79" t="str">
            <v>Томская область</v>
          </cell>
        </row>
        <row r="80">
          <cell r="M80" t="str">
            <v>Тульская область</v>
          </cell>
        </row>
        <row r="81">
          <cell r="M81" t="str">
            <v>Тюменская область</v>
          </cell>
        </row>
        <row r="82">
          <cell r="M82" t="str">
            <v>Удмуртская республика</v>
          </cell>
        </row>
        <row r="83">
          <cell r="M83" t="str">
            <v>Ульяновская область</v>
          </cell>
        </row>
        <row r="84">
          <cell r="M84" t="str">
            <v>Усть-Ордынский Бурятский автономный округ</v>
          </cell>
        </row>
        <row r="85">
          <cell r="M85" t="str">
            <v>Хабаровский край</v>
          </cell>
        </row>
        <row r="86">
          <cell r="M86" t="str">
            <v>Ханты-Мансийский автономный округ</v>
          </cell>
        </row>
        <row r="87">
          <cell r="M87" t="str">
            <v>Челябинская область</v>
          </cell>
        </row>
        <row r="88">
          <cell r="M88" t="str">
            <v>Чеченская республика</v>
          </cell>
        </row>
        <row r="89">
          <cell r="M89" t="str">
            <v>Читинская область</v>
          </cell>
        </row>
        <row r="90">
          <cell r="M90" t="str">
            <v>Чувашская республика</v>
          </cell>
        </row>
        <row r="91">
          <cell r="M91" t="str">
            <v>Чукотский автономный округ</v>
          </cell>
        </row>
        <row r="92">
          <cell r="M92" t="str">
            <v>Ямало-Ненецкий автономный округ</v>
          </cell>
        </row>
        <row r="93">
          <cell r="M93" t="str">
            <v>Ярославская область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Свод"/>
      <sheetName val="Сетевые организации"/>
      <sheetName val="Сбытовые организации"/>
      <sheetName val="ЭСО"/>
      <sheetName val="TEHSHEET"/>
    </sheetNames>
    <sheetDataSet>
      <sheetData sheetId="8">
        <row r="42">
          <cell r="I42" t="str">
            <v>Новое строительство и расширение</v>
          </cell>
        </row>
        <row r="43">
          <cell r="I43" t="str">
            <v>Техническое перевооружение и реконструкция</v>
          </cell>
        </row>
        <row r="44">
          <cell r="I44" t="str">
            <v>Приобретение объектов основных средств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2)"/>
      <sheetName val="2004(2,3)"/>
      <sheetName val="2009(2,3) (2)"/>
      <sheetName val="Печ40"/>
      <sheetName val="2002-03(2,3)"/>
      <sheetName val="I"/>
      <sheetName val="2002_v2_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6"/>
  <sheetViews>
    <sheetView view="pageBreakPreview" zoomScale="75" zoomScaleSheetLayoutView="75" workbookViewId="0" topLeftCell="E3">
      <selection activeCell="J13" sqref="J13"/>
    </sheetView>
  </sheetViews>
  <sheetFormatPr defaultColWidth="9.140625" defaultRowHeight="15"/>
  <cols>
    <col min="1" max="1" width="9.421875" style="18" customWidth="1"/>
    <col min="2" max="2" width="63.28125" style="19" customWidth="1"/>
    <col min="3" max="3" width="15.8515625" style="17" customWidth="1"/>
    <col min="4" max="4" width="22.421875" style="20" customWidth="1"/>
    <col min="5" max="5" width="24.57421875" style="5" customWidth="1"/>
    <col min="6" max="6" width="13.8515625" style="21" bestFit="1" customWidth="1"/>
    <col min="7" max="12" width="11.57421875" style="21" customWidth="1"/>
    <col min="13" max="16384" width="9.140625" style="5" customWidth="1"/>
  </cols>
  <sheetData>
    <row r="1" spans="1:12" ht="15.75">
      <c r="A1" s="206" t="s">
        <v>1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</row>
    <row r="2" spans="1:12" ht="32.25" customHeight="1">
      <c r="A2" s="207" t="s">
        <v>222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</row>
    <row r="3" spans="1:12" ht="25.5" customHeight="1">
      <c r="A3" s="208" t="s">
        <v>0</v>
      </c>
      <c r="B3" s="209" t="s">
        <v>2</v>
      </c>
      <c r="C3" s="211" t="s">
        <v>3</v>
      </c>
      <c r="D3" s="189" t="s">
        <v>4</v>
      </c>
      <c r="E3" s="189" t="s">
        <v>5</v>
      </c>
      <c r="F3" s="191" t="s">
        <v>6</v>
      </c>
      <c r="G3" s="192"/>
      <c r="H3" s="192"/>
      <c r="I3" s="192"/>
      <c r="J3" s="192"/>
      <c r="K3" s="192"/>
      <c r="L3" s="192"/>
    </row>
    <row r="4" spans="1:12" s="7" customFormat="1" ht="42" customHeight="1">
      <c r="A4" s="208"/>
      <c r="B4" s="210"/>
      <c r="C4" s="211"/>
      <c r="D4" s="190"/>
      <c r="E4" s="190"/>
      <c r="F4" s="99" t="s">
        <v>156</v>
      </c>
      <c r="G4" s="6">
        <v>2013</v>
      </c>
      <c r="H4" s="6">
        <v>2014</v>
      </c>
      <c r="I4" s="6">
        <v>2015</v>
      </c>
      <c r="J4" s="6">
        <v>2016</v>
      </c>
      <c r="K4" s="6">
        <v>2017</v>
      </c>
      <c r="L4" s="6">
        <v>2018</v>
      </c>
    </row>
    <row r="5" spans="1:12" s="7" customFormat="1" ht="15.75">
      <c r="A5" s="100" t="s">
        <v>7</v>
      </c>
      <c r="B5" s="85">
        <v>2</v>
      </c>
      <c r="C5" s="101">
        <v>3</v>
      </c>
      <c r="D5" s="87">
        <v>4</v>
      </c>
      <c r="E5" s="88">
        <v>5</v>
      </c>
      <c r="F5" s="99">
        <v>6</v>
      </c>
      <c r="G5" s="99">
        <v>7</v>
      </c>
      <c r="H5" s="99">
        <v>8</v>
      </c>
      <c r="I5" s="99">
        <v>9</v>
      </c>
      <c r="J5" s="99">
        <v>10</v>
      </c>
      <c r="K5" s="99">
        <v>11</v>
      </c>
      <c r="L5" s="99">
        <v>12</v>
      </c>
    </row>
    <row r="6" spans="1:12" ht="31.5" customHeight="1">
      <c r="A6" s="100"/>
      <c r="B6" s="193" t="s">
        <v>161</v>
      </c>
      <c r="C6" s="194"/>
      <c r="D6" s="194"/>
      <c r="E6" s="194"/>
      <c r="F6" s="194"/>
      <c r="G6" s="194"/>
      <c r="H6" s="194"/>
      <c r="I6" s="194"/>
      <c r="J6" s="194"/>
      <c r="K6" s="194"/>
      <c r="L6" s="194"/>
    </row>
    <row r="7" spans="1:12" s="94" customFormat="1" ht="15.75">
      <c r="A7" s="93"/>
      <c r="B7" s="195" t="s">
        <v>8</v>
      </c>
      <c r="C7" s="196"/>
      <c r="D7" s="196"/>
      <c r="E7" s="196"/>
      <c r="F7" s="196"/>
      <c r="G7" s="196"/>
      <c r="H7" s="196"/>
      <c r="I7" s="196"/>
      <c r="J7" s="196"/>
      <c r="K7" s="196"/>
      <c r="L7" s="196"/>
    </row>
    <row r="8" spans="1:12" s="10" customFormat="1" ht="20.25" customHeight="1">
      <c r="A8" s="158" t="s">
        <v>9</v>
      </c>
      <c r="B8" s="161" t="s">
        <v>10</v>
      </c>
      <c r="C8" s="164">
        <v>2017</v>
      </c>
      <c r="D8" s="158" t="s">
        <v>157</v>
      </c>
      <c r="E8" s="8" t="s">
        <v>11</v>
      </c>
      <c r="F8" s="9">
        <f>SUM(G8:L8)</f>
        <v>200</v>
      </c>
      <c r="G8" s="9">
        <f aca="true" t="shared" si="0" ref="G8:L8">SUM(G9:G11)</f>
        <v>0</v>
      </c>
      <c r="H8" s="9">
        <f t="shared" si="0"/>
        <v>0</v>
      </c>
      <c r="I8" s="9">
        <f t="shared" si="0"/>
        <v>0</v>
      </c>
      <c r="J8" s="9">
        <f t="shared" si="0"/>
        <v>0</v>
      </c>
      <c r="K8" s="9">
        <f t="shared" si="0"/>
        <v>200</v>
      </c>
      <c r="L8" s="9">
        <f t="shared" si="0"/>
        <v>0</v>
      </c>
    </row>
    <row r="9" spans="1:12" ht="23.25" customHeight="1">
      <c r="A9" s="159"/>
      <c r="B9" s="162"/>
      <c r="C9" s="165"/>
      <c r="D9" s="159"/>
      <c r="E9" s="11" t="s">
        <v>13</v>
      </c>
      <c r="F9" s="14">
        <f>SUM(G9:L9)</f>
        <v>0</v>
      </c>
      <c r="G9" s="12">
        <v>0</v>
      </c>
      <c r="H9" s="12">
        <v>0</v>
      </c>
      <c r="I9" s="12">
        <v>0</v>
      </c>
      <c r="J9" s="12">
        <v>0</v>
      </c>
      <c r="K9" s="12">
        <v>0</v>
      </c>
      <c r="L9" s="12">
        <v>0</v>
      </c>
    </row>
    <row r="10" spans="1:12" ht="15.75">
      <c r="A10" s="159"/>
      <c r="B10" s="162"/>
      <c r="C10" s="165"/>
      <c r="D10" s="159"/>
      <c r="E10" s="11" t="s">
        <v>14</v>
      </c>
      <c r="F10" s="14">
        <f>SUM(G10:L10)</f>
        <v>0</v>
      </c>
      <c r="G10" s="12"/>
      <c r="H10" s="12">
        <v>0</v>
      </c>
      <c r="I10" s="12">
        <v>0</v>
      </c>
      <c r="J10" s="12">
        <v>0</v>
      </c>
      <c r="K10" s="12">
        <v>0</v>
      </c>
      <c r="L10" s="12"/>
    </row>
    <row r="11" spans="1:12" ht="19.5" customHeight="1">
      <c r="A11" s="160"/>
      <c r="B11" s="163"/>
      <c r="C11" s="166"/>
      <c r="D11" s="160"/>
      <c r="E11" s="11" t="s">
        <v>15</v>
      </c>
      <c r="F11" s="14">
        <f>SUM(G11:L11)</f>
        <v>200</v>
      </c>
      <c r="G11" s="12"/>
      <c r="H11" s="12">
        <v>0</v>
      </c>
      <c r="I11" s="12">
        <v>0</v>
      </c>
      <c r="J11" s="12">
        <v>0</v>
      </c>
      <c r="K11" s="12">
        <v>200</v>
      </c>
      <c r="L11" s="12"/>
    </row>
    <row r="12" spans="1:12" s="10" customFormat="1" ht="30.75" customHeight="1">
      <c r="A12" s="158" t="s">
        <v>16</v>
      </c>
      <c r="B12" s="173" t="s">
        <v>17</v>
      </c>
      <c r="C12" s="167">
        <v>2013</v>
      </c>
      <c r="D12" s="158" t="str">
        <f>D8</f>
        <v>ОАО "Ленэнерго"</v>
      </c>
      <c r="E12" s="8" t="s">
        <v>11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</row>
    <row r="13" spans="1:12" ht="53.25" customHeight="1">
      <c r="A13" s="159"/>
      <c r="B13" s="174"/>
      <c r="C13" s="168"/>
      <c r="D13" s="168"/>
      <c r="E13" s="11" t="s">
        <v>13</v>
      </c>
      <c r="F13" s="14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</row>
    <row r="14" spans="1:12" ht="42" customHeight="1">
      <c r="A14" s="159"/>
      <c r="B14" s="174"/>
      <c r="C14" s="168"/>
      <c r="D14" s="168"/>
      <c r="E14" s="11" t="s">
        <v>14</v>
      </c>
      <c r="F14" s="14">
        <v>0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  <c r="L14" s="12">
        <v>0</v>
      </c>
    </row>
    <row r="15" spans="1:12" ht="42" customHeight="1">
      <c r="A15" s="160"/>
      <c r="B15" s="175"/>
      <c r="C15" s="169"/>
      <c r="D15" s="169"/>
      <c r="E15" s="11" t="s">
        <v>15</v>
      </c>
      <c r="F15" s="14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</row>
    <row r="16" spans="1:12" s="10" customFormat="1" ht="15.75">
      <c r="A16" s="149" t="s">
        <v>148</v>
      </c>
      <c r="B16" s="150"/>
      <c r="C16" s="150"/>
      <c r="D16" s="151"/>
      <c r="E16" s="8" t="s">
        <v>11</v>
      </c>
      <c r="F16" s="9">
        <f>F8+F12</f>
        <v>200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</row>
    <row r="17" spans="1:12" s="7" customFormat="1" ht="15.75">
      <c r="A17" s="152"/>
      <c r="B17" s="153"/>
      <c r="C17" s="153"/>
      <c r="D17" s="154"/>
      <c r="E17" s="13" t="s">
        <v>13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</row>
    <row r="18" spans="1:12" s="7" customFormat="1" ht="15.75">
      <c r="A18" s="152"/>
      <c r="B18" s="153"/>
      <c r="C18" s="153"/>
      <c r="D18" s="154"/>
      <c r="E18" s="13" t="s">
        <v>14</v>
      </c>
      <c r="F18" s="14">
        <v>0</v>
      </c>
      <c r="G18" s="14"/>
      <c r="H18" s="14">
        <v>0</v>
      </c>
      <c r="I18" s="14">
        <v>0</v>
      </c>
      <c r="J18" s="14">
        <v>0</v>
      </c>
      <c r="K18" s="14">
        <v>0</v>
      </c>
      <c r="L18" s="14">
        <v>0</v>
      </c>
    </row>
    <row r="19" spans="1:12" s="7" customFormat="1" ht="31.5">
      <c r="A19" s="155"/>
      <c r="B19" s="156"/>
      <c r="C19" s="156"/>
      <c r="D19" s="157"/>
      <c r="E19" s="13" t="s">
        <v>15</v>
      </c>
      <c r="F19" s="14">
        <v>200</v>
      </c>
      <c r="G19" s="14">
        <v>0</v>
      </c>
      <c r="H19" s="14">
        <v>0</v>
      </c>
      <c r="I19" s="14">
        <v>0</v>
      </c>
      <c r="J19" s="14">
        <v>0</v>
      </c>
      <c r="K19" s="14">
        <v>200</v>
      </c>
      <c r="L19" s="14"/>
    </row>
    <row r="20" spans="1:12" s="94" customFormat="1" ht="15.75">
      <c r="A20" s="102"/>
      <c r="B20" s="187" t="s">
        <v>18</v>
      </c>
      <c r="C20" s="188"/>
      <c r="D20" s="188"/>
      <c r="E20" s="188"/>
      <c r="F20" s="188"/>
      <c r="G20" s="188"/>
      <c r="H20" s="188"/>
      <c r="I20" s="188"/>
      <c r="J20" s="188"/>
      <c r="K20" s="188"/>
      <c r="L20" s="188"/>
    </row>
    <row r="21" spans="1:12" s="10" customFormat="1" ht="17.25" customHeight="1">
      <c r="A21" s="158" t="s">
        <v>19</v>
      </c>
      <c r="B21" s="173" t="s">
        <v>158</v>
      </c>
      <c r="C21" s="164">
        <v>2013</v>
      </c>
      <c r="D21" s="167" t="s">
        <v>157</v>
      </c>
      <c r="E21" s="8" t="s">
        <v>11</v>
      </c>
      <c r="F21" s="9">
        <f>SUM(G21:L21)</f>
        <v>100</v>
      </c>
      <c r="G21" s="9">
        <v>100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</row>
    <row r="22" spans="1:12" ht="21" customHeight="1">
      <c r="A22" s="159"/>
      <c r="B22" s="174"/>
      <c r="C22" s="165"/>
      <c r="D22" s="168"/>
      <c r="E22" s="11" t="s">
        <v>13</v>
      </c>
      <c r="F22" s="14">
        <f>SUM(G22:L22)</f>
        <v>0</v>
      </c>
      <c r="G22" s="12">
        <v>0</v>
      </c>
      <c r="H22" s="12"/>
      <c r="I22" s="12"/>
      <c r="J22" s="12">
        <v>0</v>
      </c>
      <c r="K22" s="12">
        <v>0</v>
      </c>
      <c r="L22" s="12">
        <v>0</v>
      </c>
    </row>
    <row r="23" spans="1:12" ht="21" customHeight="1">
      <c r="A23" s="159"/>
      <c r="B23" s="174"/>
      <c r="C23" s="165"/>
      <c r="D23" s="168"/>
      <c r="E23" s="11" t="s">
        <v>14</v>
      </c>
      <c r="F23" s="14">
        <f>SUM(G23:L23)</f>
        <v>0</v>
      </c>
      <c r="G23" s="12"/>
      <c r="H23" s="12"/>
      <c r="I23" s="12"/>
      <c r="J23" s="12"/>
      <c r="K23" s="12"/>
      <c r="L23" s="12"/>
    </row>
    <row r="24" spans="1:12" ht="36" customHeight="1">
      <c r="A24" s="160"/>
      <c r="B24" s="175"/>
      <c r="C24" s="166"/>
      <c r="D24" s="169"/>
      <c r="E24" s="11" t="s">
        <v>15</v>
      </c>
      <c r="F24" s="14">
        <f>SUM(G24:L24)</f>
        <v>100</v>
      </c>
      <c r="G24" s="12">
        <v>100</v>
      </c>
      <c r="H24" s="12"/>
      <c r="I24" s="12"/>
      <c r="J24" s="12"/>
      <c r="K24" s="12"/>
      <c r="L24" s="12"/>
    </row>
    <row r="25" spans="1:12" s="10" customFormat="1" ht="15.75">
      <c r="A25" s="149" t="s">
        <v>149</v>
      </c>
      <c r="B25" s="150"/>
      <c r="C25" s="150"/>
      <c r="D25" s="151"/>
      <c r="E25" s="8" t="s">
        <v>11</v>
      </c>
      <c r="F25" s="9">
        <v>100</v>
      </c>
      <c r="G25" s="9">
        <v>100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</row>
    <row r="26" spans="1:12" s="7" customFormat="1" ht="15.75">
      <c r="A26" s="152"/>
      <c r="B26" s="153"/>
      <c r="C26" s="153"/>
      <c r="D26" s="154"/>
      <c r="E26" s="13" t="s">
        <v>13</v>
      </c>
      <c r="F26" s="14">
        <v>0</v>
      </c>
      <c r="G26" s="14">
        <v>0</v>
      </c>
      <c r="H26" s="14"/>
      <c r="I26" s="14"/>
      <c r="J26" s="14">
        <v>0</v>
      </c>
      <c r="K26" s="14">
        <v>0</v>
      </c>
      <c r="L26" s="14">
        <v>0</v>
      </c>
    </row>
    <row r="27" spans="1:12" s="7" customFormat="1" ht="15.75">
      <c r="A27" s="152"/>
      <c r="B27" s="153"/>
      <c r="C27" s="153"/>
      <c r="D27" s="154"/>
      <c r="E27" s="13" t="s">
        <v>14</v>
      </c>
      <c r="F27" s="14">
        <v>0</v>
      </c>
      <c r="G27" s="14">
        <v>0</v>
      </c>
      <c r="H27" s="14"/>
      <c r="I27" s="14"/>
      <c r="J27" s="14">
        <v>0</v>
      </c>
      <c r="K27" s="14">
        <v>0</v>
      </c>
      <c r="L27" s="14">
        <v>0</v>
      </c>
    </row>
    <row r="28" spans="1:12" s="7" customFormat="1" ht="31.5">
      <c r="A28" s="155"/>
      <c r="B28" s="156"/>
      <c r="C28" s="156"/>
      <c r="D28" s="157"/>
      <c r="E28" s="13" t="s">
        <v>15</v>
      </c>
      <c r="F28" s="14">
        <v>100</v>
      </c>
      <c r="G28" s="14">
        <v>100</v>
      </c>
      <c r="H28" s="14"/>
      <c r="I28" s="14"/>
      <c r="J28" s="14">
        <v>0</v>
      </c>
      <c r="K28" s="14">
        <v>0</v>
      </c>
      <c r="L28" s="14">
        <v>0</v>
      </c>
    </row>
    <row r="29" spans="1:12" s="94" customFormat="1" ht="30" customHeight="1">
      <c r="A29" s="102"/>
      <c r="B29" s="187" t="s">
        <v>20</v>
      </c>
      <c r="C29" s="188"/>
      <c r="D29" s="188"/>
      <c r="E29" s="188"/>
      <c r="F29" s="188"/>
      <c r="G29" s="188"/>
      <c r="H29" s="188"/>
      <c r="I29" s="188"/>
      <c r="J29" s="188"/>
      <c r="K29" s="188"/>
      <c r="L29" s="188"/>
    </row>
    <row r="30" spans="1:12" s="10" customFormat="1" ht="15.75" customHeight="1">
      <c r="A30" s="176" t="s">
        <v>21</v>
      </c>
      <c r="B30" s="179" t="s">
        <v>22</v>
      </c>
      <c r="C30" s="182" t="s">
        <v>156</v>
      </c>
      <c r="D30" s="167" t="s">
        <v>157</v>
      </c>
      <c r="E30" s="8" t="s">
        <v>11</v>
      </c>
      <c r="F30" s="9">
        <f>SUM(G30:L30)</f>
        <v>63757</v>
      </c>
      <c r="G30" s="9">
        <f>G33</f>
        <v>11896</v>
      </c>
      <c r="H30" s="9">
        <f>H33</f>
        <v>22361</v>
      </c>
      <c r="I30" s="9">
        <f>I33</f>
        <v>29500</v>
      </c>
      <c r="J30" s="9">
        <v>0</v>
      </c>
      <c r="K30" s="9">
        <v>0</v>
      </c>
      <c r="L30" s="9">
        <v>0</v>
      </c>
    </row>
    <row r="31" spans="1:12" ht="19.5" customHeight="1">
      <c r="A31" s="177"/>
      <c r="B31" s="180"/>
      <c r="C31" s="183"/>
      <c r="D31" s="168"/>
      <c r="E31" s="11" t="s">
        <v>13</v>
      </c>
      <c r="F31" s="14"/>
      <c r="G31" s="12">
        <v>0</v>
      </c>
      <c r="H31" s="12"/>
      <c r="I31" s="12"/>
      <c r="J31" s="12"/>
      <c r="K31" s="12"/>
      <c r="L31" s="12"/>
    </row>
    <row r="32" spans="1:12" ht="20.25" customHeight="1">
      <c r="A32" s="177"/>
      <c r="B32" s="180"/>
      <c r="C32" s="183"/>
      <c r="D32" s="168"/>
      <c r="E32" s="11" t="s">
        <v>14</v>
      </c>
      <c r="F32" s="14"/>
      <c r="G32" s="12">
        <v>0</v>
      </c>
      <c r="H32" s="12"/>
      <c r="I32" s="12"/>
      <c r="J32" s="12"/>
      <c r="K32" s="12"/>
      <c r="L32" s="12"/>
    </row>
    <row r="33" spans="1:12" ht="36.75" customHeight="1">
      <c r="A33" s="178"/>
      <c r="B33" s="181"/>
      <c r="C33" s="184"/>
      <c r="D33" s="169"/>
      <c r="E33" s="11" t="s">
        <v>15</v>
      </c>
      <c r="F33" s="12">
        <f>F41</f>
        <v>63757</v>
      </c>
      <c r="G33" s="12">
        <f>G41</f>
        <v>11896</v>
      </c>
      <c r="H33" s="12">
        <f>H41</f>
        <v>22361</v>
      </c>
      <c r="I33" s="12">
        <f>I41</f>
        <v>29500</v>
      </c>
      <c r="J33" s="12"/>
      <c r="K33" s="12"/>
      <c r="L33" s="12"/>
    </row>
    <row r="34" spans="1:12" s="10" customFormat="1" ht="15.75" customHeight="1">
      <c r="A34" s="176" t="s">
        <v>23</v>
      </c>
      <c r="B34" s="179" t="s">
        <v>25</v>
      </c>
      <c r="C34" s="182" t="s">
        <v>156</v>
      </c>
      <c r="D34" s="167" t="s">
        <v>157</v>
      </c>
      <c r="E34" s="8" t="s">
        <v>11</v>
      </c>
      <c r="F34" s="9">
        <f>F37</f>
        <v>0</v>
      </c>
      <c r="G34" s="9">
        <f>G37</f>
        <v>0</v>
      </c>
      <c r="H34" s="9">
        <f>H37</f>
        <v>0</v>
      </c>
      <c r="I34" s="9">
        <f>I37</f>
        <v>0</v>
      </c>
      <c r="J34" s="9">
        <v>0</v>
      </c>
      <c r="K34" s="9">
        <v>0</v>
      </c>
      <c r="L34" s="9">
        <v>0</v>
      </c>
    </row>
    <row r="35" spans="1:12" ht="29.25" customHeight="1">
      <c r="A35" s="177"/>
      <c r="B35" s="180"/>
      <c r="C35" s="183"/>
      <c r="D35" s="168"/>
      <c r="E35" s="11" t="s">
        <v>13</v>
      </c>
      <c r="F35" s="14"/>
      <c r="G35" s="12">
        <v>0</v>
      </c>
      <c r="H35" s="12"/>
      <c r="I35" s="12"/>
      <c r="J35" s="12"/>
      <c r="K35" s="12"/>
      <c r="L35" s="12"/>
    </row>
    <row r="36" spans="1:12" ht="36" customHeight="1">
      <c r="A36" s="177"/>
      <c r="B36" s="180"/>
      <c r="C36" s="183"/>
      <c r="D36" s="168"/>
      <c r="E36" s="11" t="s">
        <v>14</v>
      </c>
      <c r="F36" s="14"/>
      <c r="G36" s="12">
        <v>0</v>
      </c>
      <c r="H36" s="12"/>
      <c r="I36" s="12"/>
      <c r="J36" s="12"/>
      <c r="K36" s="12"/>
      <c r="L36" s="12"/>
    </row>
    <row r="37" spans="1:12" ht="36.75" customHeight="1">
      <c r="A37" s="178"/>
      <c r="B37" s="181"/>
      <c r="C37" s="184"/>
      <c r="D37" s="169"/>
      <c r="E37" s="11" t="s">
        <v>15</v>
      </c>
      <c r="F37" s="14"/>
      <c r="G37" s="12"/>
      <c r="H37" s="12"/>
      <c r="I37" s="12"/>
      <c r="J37" s="12">
        <v>0</v>
      </c>
      <c r="K37" s="12"/>
      <c r="L37" s="12"/>
    </row>
    <row r="38" spans="1:12" s="10" customFormat="1" ht="15.75" customHeight="1">
      <c r="A38" s="176" t="s">
        <v>24</v>
      </c>
      <c r="B38" s="179" t="s">
        <v>25</v>
      </c>
      <c r="C38" s="182" t="s">
        <v>39</v>
      </c>
      <c r="D38" s="167" t="s">
        <v>157</v>
      </c>
      <c r="E38" s="8" t="s">
        <v>11</v>
      </c>
      <c r="F38" s="9">
        <f>F41</f>
        <v>63757</v>
      </c>
      <c r="G38" s="9">
        <f>G41</f>
        <v>11896</v>
      </c>
      <c r="H38" s="9">
        <f>H41</f>
        <v>22361</v>
      </c>
      <c r="I38" s="9">
        <f>I41</f>
        <v>29500</v>
      </c>
      <c r="J38" s="9">
        <v>0</v>
      </c>
      <c r="K38" s="9">
        <v>0</v>
      </c>
      <c r="L38" s="9">
        <v>0</v>
      </c>
    </row>
    <row r="39" spans="1:12" ht="29.25" customHeight="1">
      <c r="A39" s="177"/>
      <c r="B39" s="180"/>
      <c r="C39" s="183"/>
      <c r="D39" s="168"/>
      <c r="E39" s="11" t="s">
        <v>13</v>
      </c>
      <c r="F39" s="14"/>
      <c r="G39" s="12">
        <v>0</v>
      </c>
      <c r="H39" s="12"/>
      <c r="I39" s="12"/>
      <c r="J39" s="12"/>
      <c r="K39" s="12"/>
      <c r="L39" s="12"/>
    </row>
    <row r="40" spans="1:12" ht="36" customHeight="1">
      <c r="A40" s="177"/>
      <c r="B40" s="180"/>
      <c r="C40" s="183"/>
      <c r="D40" s="168"/>
      <c r="E40" s="11" t="s">
        <v>14</v>
      </c>
      <c r="F40" s="14"/>
      <c r="G40" s="12">
        <v>0</v>
      </c>
      <c r="H40" s="12"/>
      <c r="I40" s="12"/>
      <c r="J40" s="12"/>
      <c r="K40" s="12"/>
      <c r="L40" s="12"/>
    </row>
    <row r="41" spans="1:12" ht="36.75" customHeight="1">
      <c r="A41" s="178"/>
      <c r="B41" s="181"/>
      <c r="C41" s="184"/>
      <c r="D41" s="169"/>
      <c r="E41" s="11" t="s">
        <v>15</v>
      </c>
      <c r="F41" s="12">
        <f>F45</f>
        <v>63757</v>
      </c>
      <c r="G41" s="12">
        <f>G45</f>
        <v>11896</v>
      </c>
      <c r="H41" s="12">
        <f>H45</f>
        <v>22361</v>
      </c>
      <c r="I41" s="12">
        <f>I45</f>
        <v>29500</v>
      </c>
      <c r="J41" s="12">
        <v>0</v>
      </c>
      <c r="K41" s="12"/>
      <c r="L41" s="12"/>
    </row>
    <row r="42" spans="1:12" s="10" customFormat="1" ht="15.75" customHeight="1">
      <c r="A42" s="158" t="s">
        <v>268</v>
      </c>
      <c r="B42" s="161" t="s">
        <v>269</v>
      </c>
      <c r="C42" s="164" t="s">
        <v>39</v>
      </c>
      <c r="D42" s="167" t="s">
        <v>157</v>
      </c>
      <c r="E42" s="8" t="s">
        <v>11</v>
      </c>
      <c r="F42" s="9">
        <f>F45</f>
        <v>63757</v>
      </c>
      <c r="G42" s="9">
        <f>G45</f>
        <v>11896</v>
      </c>
      <c r="H42" s="9">
        <f>H45</f>
        <v>22361</v>
      </c>
      <c r="I42" s="9">
        <f>I45</f>
        <v>29500</v>
      </c>
      <c r="J42" s="9">
        <v>0</v>
      </c>
      <c r="K42" s="9">
        <v>0</v>
      </c>
      <c r="L42" s="9">
        <v>0</v>
      </c>
    </row>
    <row r="43" spans="1:12" ht="29.25" customHeight="1">
      <c r="A43" s="159"/>
      <c r="B43" s="162"/>
      <c r="C43" s="165"/>
      <c r="D43" s="168"/>
      <c r="E43" s="11" t="s">
        <v>13</v>
      </c>
      <c r="F43" s="14"/>
      <c r="G43" s="12">
        <v>0</v>
      </c>
      <c r="H43" s="12"/>
      <c r="I43" s="12"/>
      <c r="J43" s="12"/>
      <c r="K43" s="12"/>
      <c r="L43" s="12"/>
    </row>
    <row r="44" spans="1:12" ht="36" customHeight="1">
      <c r="A44" s="159"/>
      <c r="B44" s="162"/>
      <c r="C44" s="165"/>
      <c r="D44" s="168"/>
      <c r="E44" s="11" t="s">
        <v>14</v>
      </c>
      <c r="F44" s="14"/>
      <c r="G44" s="12">
        <v>0</v>
      </c>
      <c r="H44" s="12"/>
      <c r="I44" s="12"/>
      <c r="J44" s="12"/>
      <c r="K44" s="12"/>
      <c r="L44" s="12"/>
    </row>
    <row r="45" spans="1:12" ht="36.75" customHeight="1">
      <c r="A45" s="160"/>
      <c r="B45" s="163"/>
      <c r="C45" s="166"/>
      <c r="D45" s="169"/>
      <c r="E45" s="11" t="s">
        <v>15</v>
      </c>
      <c r="F45" s="14">
        <f>SUM(G45:L45)</f>
        <v>63757</v>
      </c>
      <c r="G45" s="12">
        <v>11896</v>
      </c>
      <c r="H45" s="12">
        <v>22361</v>
      </c>
      <c r="I45" s="12">
        <v>29500</v>
      </c>
      <c r="J45" s="12">
        <v>0</v>
      </c>
      <c r="K45" s="12"/>
      <c r="L45" s="12"/>
    </row>
    <row r="46" spans="1:20" s="33" customFormat="1" ht="15.75" customHeight="1">
      <c r="A46" s="197" t="s">
        <v>150</v>
      </c>
      <c r="B46" s="198"/>
      <c r="C46" s="198"/>
      <c r="D46" s="199"/>
      <c r="E46" s="133" t="s">
        <v>11</v>
      </c>
      <c r="F46" s="129">
        <f>SUM(G46:L46)</f>
        <v>63757</v>
      </c>
      <c r="G46" s="129">
        <f aca="true" t="shared" si="1" ref="G46:L46">SUM(G47:G49)</f>
        <v>11896</v>
      </c>
      <c r="H46" s="129">
        <f t="shared" si="1"/>
        <v>22361</v>
      </c>
      <c r="I46" s="129">
        <f t="shared" si="1"/>
        <v>29500</v>
      </c>
      <c r="J46" s="142">
        <f t="shared" si="1"/>
        <v>0</v>
      </c>
      <c r="K46" s="142">
        <f t="shared" si="1"/>
        <v>0</v>
      </c>
      <c r="L46" s="142">
        <f t="shared" si="1"/>
        <v>0</v>
      </c>
      <c r="M46" s="32"/>
      <c r="N46" s="32"/>
      <c r="O46" s="32"/>
      <c r="P46" s="32"/>
      <c r="Q46" s="32"/>
      <c r="R46" s="32"/>
      <c r="S46" s="32"/>
      <c r="T46" s="32"/>
    </row>
    <row r="47" spans="1:20" s="35" customFormat="1" ht="15.75">
      <c r="A47" s="200"/>
      <c r="B47" s="201"/>
      <c r="C47" s="201"/>
      <c r="D47" s="202"/>
      <c r="E47" s="132" t="s">
        <v>13</v>
      </c>
      <c r="F47" s="131"/>
      <c r="G47" s="132"/>
      <c r="H47" s="132"/>
      <c r="I47" s="132"/>
      <c r="J47" s="144"/>
      <c r="K47" s="144"/>
      <c r="L47" s="144"/>
      <c r="M47" s="34"/>
      <c r="N47" s="34"/>
      <c r="O47" s="34"/>
      <c r="P47" s="34"/>
      <c r="Q47" s="34"/>
      <c r="R47" s="34"/>
      <c r="S47" s="34"/>
      <c r="T47" s="34"/>
    </row>
    <row r="48" spans="1:20" s="35" customFormat="1" ht="15" customHeight="1">
      <c r="A48" s="200"/>
      <c r="B48" s="201"/>
      <c r="C48" s="201"/>
      <c r="D48" s="202"/>
      <c r="E48" s="132" t="s">
        <v>14</v>
      </c>
      <c r="F48" s="131">
        <f>SUM(G48:L48)</f>
        <v>0</v>
      </c>
      <c r="G48" s="132"/>
      <c r="H48" s="132"/>
      <c r="I48" s="132"/>
      <c r="J48" s="144"/>
      <c r="K48" s="144"/>
      <c r="L48" s="144"/>
      <c r="M48" s="34"/>
      <c r="N48" s="34"/>
      <c r="O48" s="34"/>
      <c r="P48" s="34"/>
      <c r="Q48" s="34"/>
      <c r="R48" s="34"/>
      <c r="S48" s="34"/>
      <c r="T48" s="34"/>
    </row>
    <row r="49" spans="1:20" s="35" customFormat="1" ht="30.75" customHeight="1">
      <c r="A49" s="203"/>
      <c r="B49" s="204"/>
      <c r="C49" s="204"/>
      <c r="D49" s="205"/>
      <c r="E49" s="132" t="s">
        <v>15</v>
      </c>
      <c r="F49" s="132">
        <f>F33</f>
        <v>63757</v>
      </c>
      <c r="G49" s="132">
        <f>G33</f>
        <v>11896</v>
      </c>
      <c r="H49" s="132">
        <f>H33</f>
        <v>22361</v>
      </c>
      <c r="I49" s="132">
        <f>I33</f>
        <v>29500</v>
      </c>
      <c r="J49" s="132"/>
      <c r="K49" s="132"/>
      <c r="L49" s="132"/>
      <c r="M49" s="34"/>
      <c r="N49" s="34"/>
      <c r="O49" s="34"/>
      <c r="P49" s="34"/>
      <c r="Q49" s="34"/>
      <c r="R49" s="34"/>
      <c r="S49" s="34"/>
      <c r="T49" s="34"/>
    </row>
    <row r="50" spans="1:12" s="94" customFormat="1" ht="15.75">
      <c r="A50" s="103"/>
      <c r="B50" s="185" t="s">
        <v>162</v>
      </c>
      <c r="C50" s="186"/>
      <c r="D50" s="186"/>
      <c r="E50" s="186"/>
      <c r="F50" s="186"/>
      <c r="G50" s="186"/>
      <c r="H50" s="186"/>
      <c r="I50" s="186"/>
      <c r="J50" s="186"/>
      <c r="K50" s="186"/>
      <c r="L50" s="186"/>
    </row>
    <row r="51" spans="1:12" s="10" customFormat="1" ht="23.25" customHeight="1">
      <c r="A51" s="158" t="s">
        <v>29</v>
      </c>
      <c r="B51" s="161" t="s">
        <v>160</v>
      </c>
      <c r="C51" s="164" t="s">
        <v>156</v>
      </c>
      <c r="D51" s="167" t="s">
        <v>157</v>
      </c>
      <c r="E51" s="8" t="s">
        <v>11</v>
      </c>
      <c r="F51" s="9">
        <v>0</v>
      </c>
      <c r="G51" s="9">
        <v>0</v>
      </c>
      <c r="H51" s="9">
        <v>0</v>
      </c>
      <c r="I51" s="9">
        <v>0</v>
      </c>
      <c r="J51" s="9">
        <v>0</v>
      </c>
      <c r="K51" s="9">
        <v>0</v>
      </c>
      <c r="L51" s="9">
        <v>0</v>
      </c>
    </row>
    <row r="52" spans="1:12" ht="15.75">
      <c r="A52" s="159"/>
      <c r="B52" s="162"/>
      <c r="C52" s="165"/>
      <c r="D52" s="168"/>
      <c r="E52" s="11" t="s">
        <v>13</v>
      </c>
      <c r="F52" s="14">
        <v>0</v>
      </c>
      <c r="G52" s="12">
        <v>0</v>
      </c>
      <c r="H52" s="12">
        <v>0</v>
      </c>
      <c r="I52" s="12">
        <v>0</v>
      </c>
      <c r="J52" s="12">
        <v>0</v>
      </c>
      <c r="K52" s="12">
        <v>0</v>
      </c>
      <c r="L52" s="12">
        <v>0</v>
      </c>
    </row>
    <row r="53" spans="1:12" ht="15.75">
      <c r="A53" s="159"/>
      <c r="B53" s="162"/>
      <c r="C53" s="165"/>
      <c r="D53" s="168"/>
      <c r="E53" s="11" t="s">
        <v>14</v>
      </c>
      <c r="F53" s="14">
        <v>0</v>
      </c>
      <c r="G53" s="12">
        <v>0</v>
      </c>
      <c r="H53" s="12">
        <v>0</v>
      </c>
      <c r="I53" s="12">
        <v>0</v>
      </c>
      <c r="J53" s="12">
        <v>0</v>
      </c>
      <c r="K53" s="12">
        <v>0</v>
      </c>
      <c r="L53" s="12">
        <v>0</v>
      </c>
    </row>
    <row r="54" spans="1:12" ht="31.5">
      <c r="A54" s="160"/>
      <c r="B54" s="163"/>
      <c r="C54" s="166"/>
      <c r="D54" s="169"/>
      <c r="E54" s="11" t="s">
        <v>15</v>
      </c>
      <c r="F54" s="14">
        <v>0</v>
      </c>
      <c r="G54" s="12"/>
      <c r="H54" s="12"/>
      <c r="I54" s="12"/>
      <c r="J54" s="12"/>
      <c r="K54" s="12"/>
      <c r="L54" s="12"/>
    </row>
    <row r="55" spans="1:12" s="15" customFormat="1" ht="19.5" customHeight="1">
      <c r="A55" s="170" t="s">
        <v>30</v>
      </c>
      <c r="B55" s="173" t="s">
        <v>31</v>
      </c>
      <c r="C55" s="164" t="s">
        <v>156</v>
      </c>
      <c r="D55" s="167" t="s">
        <v>157</v>
      </c>
      <c r="E55" s="9" t="s">
        <v>11</v>
      </c>
      <c r="F55" s="9">
        <v>0</v>
      </c>
      <c r="G55" s="9">
        <v>0</v>
      </c>
      <c r="H55" s="9">
        <v>0</v>
      </c>
      <c r="I55" s="9">
        <v>0</v>
      </c>
      <c r="J55" s="9">
        <v>0</v>
      </c>
      <c r="K55" s="9">
        <v>0</v>
      </c>
      <c r="L55" s="9">
        <v>0</v>
      </c>
    </row>
    <row r="56" spans="1:12" ht="19.5" customHeight="1">
      <c r="A56" s="171"/>
      <c r="B56" s="174"/>
      <c r="C56" s="165"/>
      <c r="D56" s="168"/>
      <c r="E56" s="16" t="s">
        <v>13</v>
      </c>
      <c r="F56" s="122">
        <v>0</v>
      </c>
      <c r="G56" s="122"/>
      <c r="H56" s="122"/>
      <c r="I56" s="122"/>
      <c r="J56" s="122"/>
      <c r="K56" s="122"/>
      <c r="L56" s="122"/>
    </row>
    <row r="57" spans="1:12" ht="25.5" customHeight="1">
      <c r="A57" s="171"/>
      <c r="B57" s="174"/>
      <c r="C57" s="165"/>
      <c r="D57" s="168"/>
      <c r="E57" s="16" t="s">
        <v>14</v>
      </c>
      <c r="F57" s="122">
        <v>0</v>
      </c>
      <c r="G57" s="122"/>
      <c r="H57" s="122"/>
      <c r="I57" s="122"/>
      <c r="J57" s="122"/>
      <c r="K57" s="122"/>
      <c r="L57" s="122"/>
    </row>
    <row r="58" spans="1:12" ht="33.75" customHeight="1">
      <c r="A58" s="172"/>
      <c r="B58" s="175"/>
      <c r="C58" s="166"/>
      <c r="D58" s="169"/>
      <c r="E58" s="16" t="s">
        <v>15</v>
      </c>
      <c r="F58" s="122">
        <v>0</v>
      </c>
      <c r="G58" s="122"/>
      <c r="H58" s="122"/>
      <c r="I58" s="122"/>
      <c r="J58" s="122"/>
      <c r="K58" s="122"/>
      <c r="L58" s="122"/>
    </row>
    <row r="59" spans="1:12" s="10" customFormat="1" ht="15.75">
      <c r="A59" s="149" t="s">
        <v>151</v>
      </c>
      <c r="B59" s="150"/>
      <c r="C59" s="150"/>
      <c r="D59" s="151"/>
      <c r="E59" s="8" t="s">
        <v>11</v>
      </c>
      <c r="F59" s="9">
        <v>0</v>
      </c>
      <c r="G59" s="9">
        <v>0</v>
      </c>
      <c r="H59" s="9">
        <v>0</v>
      </c>
      <c r="I59" s="9">
        <v>0</v>
      </c>
      <c r="J59" s="9">
        <v>0</v>
      </c>
      <c r="K59" s="9">
        <v>0</v>
      </c>
      <c r="L59" s="9">
        <v>0</v>
      </c>
    </row>
    <row r="60" spans="1:12" s="7" customFormat="1" ht="15.75">
      <c r="A60" s="152"/>
      <c r="B60" s="153"/>
      <c r="C60" s="153"/>
      <c r="D60" s="154"/>
      <c r="E60" s="13" t="s">
        <v>13</v>
      </c>
      <c r="F60" s="14">
        <v>0</v>
      </c>
      <c r="G60" s="14">
        <v>0</v>
      </c>
      <c r="H60" s="14">
        <v>0</v>
      </c>
      <c r="I60" s="14">
        <v>0</v>
      </c>
      <c r="J60" s="14">
        <v>0</v>
      </c>
      <c r="K60" s="14">
        <v>0</v>
      </c>
      <c r="L60" s="14">
        <v>0</v>
      </c>
    </row>
    <row r="61" spans="1:12" s="7" customFormat="1" ht="15.75">
      <c r="A61" s="152"/>
      <c r="B61" s="153"/>
      <c r="C61" s="153"/>
      <c r="D61" s="154"/>
      <c r="E61" s="13" t="s">
        <v>14</v>
      </c>
      <c r="F61" s="14">
        <v>0</v>
      </c>
      <c r="G61" s="14">
        <v>0</v>
      </c>
      <c r="H61" s="14">
        <v>0</v>
      </c>
      <c r="I61" s="14">
        <v>0</v>
      </c>
      <c r="J61" s="14">
        <v>0</v>
      </c>
      <c r="K61" s="14">
        <v>0</v>
      </c>
      <c r="L61" s="14">
        <v>0</v>
      </c>
    </row>
    <row r="62" spans="1:12" s="7" customFormat="1" ht="31.5">
      <c r="A62" s="155"/>
      <c r="B62" s="156"/>
      <c r="C62" s="156"/>
      <c r="D62" s="157"/>
      <c r="E62" s="13" t="s">
        <v>15</v>
      </c>
      <c r="F62" s="14">
        <v>0</v>
      </c>
      <c r="G62" s="14">
        <v>0</v>
      </c>
      <c r="H62" s="14">
        <v>0</v>
      </c>
      <c r="I62" s="14">
        <v>0</v>
      </c>
      <c r="J62" s="14">
        <v>0</v>
      </c>
      <c r="K62" s="14">
        <v>0</v>
      </c>
      <c r="L62" s="14">
        <v>0</v>
      </c>
    </row>
    <row r="63" spans="1:12" s="10" customFormat="1" ht="15" customHeight="1">
      <c r="A63" s="149" t="s">
        <v>32</v>
      </c>
      <c r="B63" s="150"/>
      <c r="C63" s="150"/>
      <c r="D63" s="151"/>
      <c r="E63" s="8" t="s">
        <v>11</v>
      </c>
      <c r="F63" s="9">
        <f>SUM(G63:L63)</f>
        <v>64057</v>
      </c>
      <c r="G63" s="9">
        <f>SUM(G64:G66)</f>
        <v>11996</v>
      </c>
      <c r="H63" s="9">
        <f>SUM(H64:H66)</f>
        <v>22361</v>
      </c>
      <c r="I63" s="9">
        <f>SUM(I64:I66)</f>
        <v>29500</v>
      </c>
      <c r="J63" s="9">
        <f>SUM(J64:J66)</f>
        <v>0</v>
      </c>
      <c r="K63" s="9">
        <f>SUM(K64:K66)</f>
        <v>200</v>
      </c>
      <c r="L63" s="9">
        <v>0</v>
      </c>
    </row>
    <row r="64" spans="1:12" s="7" customFormat="1" ht="15.75">
      <c r="A64" s="152"/>
      <c r="B64" s="153"/>
      <c r="C64" s="153"/>
      <c r="D64" s="154"/>
      <c r="E64" s="13" t="s">
        <v>13</v>
      </c>
      <c r="F64" s="14">
        <v>0</v>
      </c>
      <c r="G64" s="14"/>
      <c r="H64" s="14"/>
      <c r="I64" s="14"/>
      <c r="J64" s="14"/>
      <c r="K64" s="14"/>
      <c r="L64" s="14"/>
    </row>
    <row r="65" spans="1:12" s="7" customFormat="1" ht="15.75">
      <c r="A65" s="152"/>
      <c r="B65" s="153"/>
      <c r="C65" s="153"/>
      <c r="D65" s="154"/>
      <c r="E65" s="13" t="s">
        <v>14</v>
      </c>
      <c r="F65" s="14">
        <v>0</v>
      </c>
      <c r="G65" s="14"/>
      <c r="H65" s="14"/>
      <c r="I65" s="14"/>
      <c r="J65" s="14"/>
      <c r="K65" s="14"/>
      <c r="L65" s="14"/>
    </row>
    <row r="66" spans="1:12" s="7" customFormat="1" ht="33" customHeight="1">
      <c r="A66" s="155"/>
      <c r="B66" s="156"/>
      <c r="C66" s="156"/>
      <c r="D66" s="157"/>
      <c r="E66" s="13" t="s">
        <v>15</v>
      </c>
      <c r="F66" s="14">
        <f>SUM(G66:K66)</f>
        <v>64057</v>
      </c>
      <c r="G66" s="14">
        <f>G62++G45+G28+G19</f>
        <v>11996</v>
      </c>
      <c r="H66" s="14">
        <f>H62++H45+H28+H19</f>
        <v>22361</v>
      </c>
      <c r="I66" s="14">
        <f>I62++I45+I28+I19</f>
        <v>29500</v>
      </c>
      <c r="J66" s="14">
        <f>J62++J45+J28+J19</f>
        <v>0</v>
      </c>
      <c r="K66" s="14">
        <v>200</v>
      </c>
      <c r="L66" s="14">
        <f>L62++L45+L28+L19</f>
        <v>0</v>
      </c>
    </row>
  </sheetData>
  <sheetProtection/>
  <mergeCells count="54">
    <mergeCell ref="B42:B45"/>
    <mergeCell ref="C42:C45"/>
    <mergeCell ref="D42:D45"/>
    <mergeCell ref="A46:D49"/>
    <mergeCell ref="A1:L1"/>
    <mergeCell ref="A2:L2"/>
    <mergeCell ref="A3:A4"/>
    <mergeCell ref="B3:B4"/>
    <mergeCell ref="C3:C4"/>
    <mergeCell ref="D3:D4"/>
    <mergeCell ref="E3:E4"/>
    <mergeCell ref="F3:L3"/>
    <mergeCell ref="A12:A15"/>
    <mergeCell ref="B12:B15"/>
    <mergeCell ref="C12:C15"/>
    <mergeCell ref="D12:D15"/>
    <mergeCell ref="B6:L6"/>
    <mergeCell ref="B7:L7"/>
    <mergeCell ref="A8:A11"/>
    <mergeCell ref="B8:B11"/>
    <mergeCell ref="C8:C11"/>
    <mergeCell ref="D8:D11"/>
    <mergeCell ref="A16:D19"/>
    <mergeCell ref="B20:L20"/>
    <mergeCell ref="A21:A24"/>
    <mergeCell ref="B21:B24"/>
    <mergeCell ref="C21:C24"/>
    <mergeCell ref="D21:D24"/>
    <mergeCell ref="A25:D28"/>
    <mergeCell ref="B29:L29"/>
    <mergeCell ref="A30:A33"/>
    <mergeCell ref="B30:B33"/>
    <mergeCell ref="C30:C33"/>
    <mergeCell ref="D30:D33"/>
    <mergeCell ref="A34:A37"/>
    <mergeCell ref="B34:B37"/>
    <mergeCell ref="C34:C37"/>
    <mergeCell ref="D34:D37"/>
    <mergeCell ref="B50:L50"/>
    <mergeCell ref="A38:A41"/>
    <mergeCell ref="B38:B41"/>
    <mergeCell ref="C38:C41"/>
    <mergeCell ref="D38:D41"/>
    <mergeCell ref="A42:A45"/>
    <mergeCell ref="A59:D62"/>
    <mergeCell ref="A63:D66"/>
    <mergeCell ref="A51:A54"/>
    <mergeCell ref="B51:B54"/>
    <mergeCell ref="C51:C54"/>
    <mergeCell ref="D51:D54"/>
    <mergeCell ref="A55:A58"/>
    <mergeCell ref="B55:B58"/>
    <mergeCell ref="C55:C58"/>
    <mergeCell ref="D55:D58"/>
  </mergeCells>
  <conditionalFormatting sqref="A67:L65536 F22:L24 F21:F25 E16:E66 A16:D62 F13:L20 F2:L7 F9:L11 F8:F12 A1:L1 A2:E15 A38:L49 F26:L66">
    <cfRule type="cellIs" priority="14" dxfId="45" operator="equal">
      <formula>0</formula>
    </cfRule>
  </conditionalFormatting>
  <conditionalFormatting sqref="F64:F65536 F63:L63 F60:F62 A59:IV59 F56:F58 A55:IV55 F52:F54 A51:IV51 G45:I49 A34:IV34 F31:F33 A30:IV30 F26:F29 A25:IV25 A21:IV21 F22:F24 F17:F20 A16:IV16 F13:F15 A12:IV12 F1:F7 A8:IV8 F9:F11 A38:IV38 A42:IV42 A46 F35:F50 E46:E47 G46:IV47 F49:H49">
    <cfRule type="cellIs" priority="13" dxfId="46" operator="equal">
      <formula>0</formula>
    </cfRule>
  </conditionalFormatting>
  <conditionalFormatting sqref="C51 C52:D54 A55:IV58 D22:D24 D13:D15 D31:D33 D35:D49 A46:B49 D46:IV49">
    <cfRule type="cellIs" priority="12" dxfId="47" operator="equal">
      <formula>0</formula>
    </cfRule>
  </conditionalFormatting>
  <printOptions/>
  <pageMargins left="0.7" right="0.7" top="0.75" bottom="0.75" header="0.3" footer="0.3"/>
  <pageSetup firstPageNumber="178" useFirstPageNumber="1" fitToHeight="5" horizontalDpi="600" verticalDpi="600" orientation="landscape" paperSize="9" scale="40" r:id="rId1"/>
  <headerFooter>
    <oddFooter>&amp;R&amp;"Times New Roman,обычный"&amp;P</oddFooter>
  </headerFooter>
  <rowBreaks count="1" manualBreakCount="1">
    <brk id="49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Y206"/>
  <sheetViews>
    <sheetView tabSelected="1" view="pageBreakPreview" zoomScaleSheetLayoutView="100" workbookViewId="0" topLeftCell="A191">
      <selection activeCell="E186" sqref="A186:IV189"/>
    </sheetView>
  </sheetViews>
  <sheetFormatPr defaultColWidth="9.140625" defaultRowHeight="15"/>
  <cols>
    <col min="1" max="1" width="11.00390625" style="41" customWidth="1"/>
    <col min="2" max="2" width="51.00390625" style="42" customWidth="1"/>
    <col min="3" max="3" width="11.28125" style="141" customWidth="1"/>
    <col min="4" max="4" width="17.140625" style="43" customWidth="1"/>
    <col min="5" max="5" width="25.57421875" style="43" customWidth="1"/>
    <col min="6" max="6" width="10.00390625" style="141" customWidth="1"/>
    <col min="7" max="7" width="11.421875" style="141" customWidth="1"/>
    <col min="8" max="8" width="10.8515625" style="141" customWidth="1"/>
    <col min="9" max="9" width="11.28125" style="141" customWidth="1"/>
    <col min="10" max="10" width="10.00390625" style="141" customWidth="1"/>
    <col min="11" max="13" width="9.421875" style="141" customWidth="1"/>
    <col min="14" max="21" width="9.140625" style="22" customWidth="1"/>
    <col min="22" max="16384" width="9.140625" style="23" customWidth="1"/>
  </cols>
  <sheetData>
    <row r="1" spans="1:13" ht="28.5" customHeight="1">
      <c r="A1" s="244" t="s">
        <v>140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</row>
    <row r="2" spans="1:13" ht="28.5" customHeight="1">
      <c r="A2" s="245" t="s">
        <v>223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</row>
    <row r="3" spans="1:13" ht="19.5" customHeight="1">
      <c r="A3" s="246" t="s">
        <v>0</v>
      </c>
      <c r="B3" s="247" t="s">
        <v>2</v>
      </c>
      <c r="C3" s="249" t="s">
        <v>3</v>
      </c>
      <c r="D3" s="247" t="s">
        <v>4</v>
      </c>
      <c r="E3" s="247" t="s">
        <v>33</v>
      </c>
      <c r="F3" s="250" t="s">
        <v>6</v>
      </c>
      <c r="G3" s="251"/>
      <c r="H3" s="251"/>
      <c r="I3" s="251"/>
      <c r="J3" s="251"/>
      <c r="K3" s="251"/>
      <c r="L3" s="251"/>
      <c r="M3" s="251"/>
    </row>
    <row r="4" spans="1:13" ht="39.75" customHeight="1">
      <c r="A4" s="246"/>
      <c r="B4" s="248"/>
      <c r="C4" s="249"/>
      <c r="D4" s="248"/>
      <c r="E4" s="248"/>
      <c r="F4" s="24" t="s">
        <v>227</v>
      </c>
      <c r="G4" s="92">
        <v>2013</v>
      </c>
      <c r="H4" s="92">
        <v>2014</v>
      </c>
      <c r="I4" s="92">
        <v>2015</v>
      </c>
      <c r="J4" s="92">
        <v>2016</v>
      </c>
      <c r="K4" s="92">
        <v>2017</v>
      </c>
      <c r="L4" s="92">
        <v>2018</v>
      </c>
      <c r="M4" s="92">
        <v>2019</v>
      </c>
    </row>
    <row r="5" spans="1:13" ht="15.75">
      <c r="A5" s="114" t="s">
        <v>7</v>
      </c>
      <c r="B5" s="108">
        <v>2</v>
      </c>
      <c r="C5" s="24">
        <v>3</v>
      </c>
      <c r="D5" s="124">
        <v>4</v>
      </c>
      <c r="E5" s="124">
        <v>5</v>
      </c>
      <c r="F5" s="24">
        <v>6</v>
      </c>
      <c r="G5" s="24">
        <v>7</v>
      </c>
      <c r="H5" s="24">
        <v>8</v>
      </c>
      <c r="I5" s="24">
        <v>9</v>
      </c>
      <c r="J5" s="24">
        <v>10</v>
      </c>
      <c r="K5" s="24">
        <v>11</v>
      </c>
      <c r="L5" s="24">
        <v>12</v>
      </c>
      <c r="M5" s="24">
        <v>13</v>
      </c>
    </row>
    <row r="6" spans="1:13" ht="30" customHeight="1">
      <c r="A6" s="114"/>
      <c r="B6" s="240" t="str">
        <f>'Приложение 2'!B6:L6</f>
        <v>Цель: Обеспечение надежности, качества и эффективности работы коммунального комплекса в соответствии с планируемыми потребностями развития муниципального образования на период 2013-2018 годы </v>
      </c>
      <c r="C6" s="241"/>
      <c r="D6" s="241"/>
      <c r="E6" s="241"/>
      <c r="F6" s="241"/>
      <c r="G6" s="241"/>
      <c r="H6" s="241"/>
      <c r="I6" s="241"/>
      <c r="J6" s="241"/>
      <c r="K6" s="241"/>
      <c r="L6" s="241"/>
      <c r="M6" s="241"/>
    </row>
    <row r="7" spans="1:21" s="96" customFormat="1" ht="15.75" customHeight="1">
      <c r="A7" s="104"/>
      <c r="B7" s="242" t="s">
        <v>8</v>
      </c>
      <c r="C7" s="243"/>
      <c r="D7" s="243"/>
      <c r="E7" s="243"/>
      <c r="F7" s="243"/>
      <c r="G7" s="243"/>
      <c r="H7" s="243"/>
      <c r="I7" s="243"/>
      <c r="J7" s="243"/>
      <c r="K7" s="243"/>
      <c r="L7" s="243"/>
      <c r="M7" s="243"/>
      <c r="N7" s="115"/>
      <c r="O7" s="115"/>
      <c r="P7" s="115"/>
      <c r="Q7" s="115"/>
      <c r="R7" s="115"/>
      <c r="S7" s="115"/>
      <c r="T7" s="115"/>
      <c r="U7" s="115"/>
    </row>
    <row r="8" spans="1:21" s="28" customFormat="1" ht="16.5" customHeight="1">
      <c r="A8" s="212" t="s">
        <v>9</v>
      </c>
      <c r="B8" s="212" t="s">
        <v>34</v>
      </c>
      <c r="C8" s="221">
        <v>2017</v>
      </c>
      <c r="D8" s="218" t="s">
        <v>174</v>
      </c>
      <c r="E8" s="129" t="s">
        <v>11</v>
      </c>
      <c r="F8" s="129">
        <v>100</v>
      </c>
      <c r="G8" s="129">
        <v>0</v>
      </c>
      <c r="H8" s="129">
        <v>0</v>
      </c>
      <c r="I8" s="129">
        <v>0</v>
      </c>
      <c r="J8" s="129">
        <v>0</v>
      </c>
      <c r="K8" s="129">
        <v>100</v>
      </c>
      <c r="L8" s="129">
        <v>0</v>
      </c>
      <c r="M8" s="129">
        <v>0</v>
      </c>
      <c r="N8" s="27"/>
      <c r="O8" s="27"/>
      <c r="P8" s="27"/>
      <c r="Q8" s="27"/>
      <c r="R8" s="27"/>
      <c r="S8" s="27"/>
      <c r="T8" s="27"/>
      <c r="U8" s="27"/>
    </row>
    <row r="9" spans="1:21" s="31" customFormat="1" ht="16.5" customHeight="1">
      <c r="A9" s="213"/>
      <c r="B9" s="213"/>
      <c r="C9" s="222"/>
      <c r="D9" s="219"/>
      <c r="E9" s="130" t="s">
        <v>13</v>
      </c>
      <c r="F9" s="131">
        <v>0</v>
      </c>
      <c r="G9" s="130"/>
      <c r="H9" s="130"/>
      <c r="I9" s="130"/>
      <c r="J9" s="130"/>
      <c r="K9" s="130"/>
      <c r="L9" s="130"/>
      <c r="M9" s="130"/>
      <c r="N9" s="30"/>
      <c r="O9" s="30"/>
      <c r="P9" s="30"/>
      <c r="Q9" s="30"/>
      <c r="R9" s="30"/>
      <c r="S9" s="30"/>
      <c r="T9" s="30"/>
      <c r="U9" s="30"/>
    </row>
    <row r="10" spans="1:21" s="31" customFormat="1" ht="15.75">
      <c r="A10" s="213"/>
      <c r="B10" s="213"/>
      <c r="C10" s="222"/>
      <c r="D10" s="219"/>
      <c r="E10" s="130" t="s">
        <v>14</v>
      </c>
      <c r="F10" s="131">
        <v>0</v>
      </c>
      <c r="G10" s="130"/>
      <c r="H10" s="130"/>
      <c r="I10" s="130"/>
      <c r="J10" s="130"/>
      <c r="K10" s="130"/>
      <c r="L10" s="130"/>
      <c r="M10" s="130"/>
      <c r="N10" s="30"/>
      <c r="O10" s="30"/>
      <c r="P10" s="30"/>
      <c r="Q10" s="30"/>
      <c r="R10" s="30"/>
      <c r="S10" s="30"/>
      <c r="T10" s="30"/>
      <c r="U10" s="30"/>
    </row>
    <row r="11" spans="1:21" s="31" customFormat="1" ht="30.75" customHeight="1">
      <c r="A11" s="214"/>
      <c r="B11" s="214"/>
      <c r="C11" s="223"/>
      <c r="D11" s="220"/>
      <c r="E11" s="130" t="s">
        <v>15</v>
      </c>
      <c r="F11" s="131">
        <v>100</v>
      </c>
      <c r="G11" s="130"/>
      <c r="H11" s="130"/>
      <c r="I11" s="130"/>
      <c r="J11" s="130"/>
      <c r="K11" s="130">
        <v>100</v>
      </c>
      <c r="L11" s="130"/>
      <c r="M11" s="130"/>
      <c r="N11" s="30"/>
      <c r="O11" s="30"/>
      <c r="P11" s="30"/>
      <c r="Q11" s="30"/>
      <c r="R11" s="30"/>
      <c r="S11" s="30"/>
      <c r="T11" s="30"/>
      <c r="U11" s="30"/>
    </row>
    <row r="12" spans="1:21" s="28" customFormat="1" ht="28.5" customHeight="1">
      <c r="A12" s="212" t="s">
        <v>16</v>
      </c>
      <c r="B12" s="212" t="s">
        <v>17</v>
      </c>
      <c r="C12" s="221">
        <v>2013</v>
      </c>
      <c r="D12" s="237" t="s">
        <v>173</v>
      </c>
      <c r="E12" s="129" t="s">
        <v>11</v>
      </c>
      <c r="F12" s="129">
        <v>100</v>
      </c>
      <c r="G12" s="129">
        <v>100</v>
      </c>
      <c r="H12" s="129">
        <v>0</v>
      </c>
      <c r="I12" s="129">
        <v>0</v>
      </c>
      <c r="J12" s="129">
        <v>0</v>
      </c>
      <c r="K12" s="129">
        <v>0</v>
      </c>
      <c r="L12" s="129">
        <v>0</v>
      </c>
      <c r="M12" s="129">
        <v>0</v>
      </c>
      <c r="N12" s="27"/>
      <c r="O12" s="27"/>
      <c r="P12" s="27"/>
      <c r="Q12" s="27"/>
      <c r="R12" s="27"/>
      <c r="S12" s="27"/>
      <c r="T12" s="27"/>
      <c r="U12" s="27"/>
    </row>
    <row r="13" spans="1:21" s="31" customFormat="1" ht="36" customHeight="1">
      <c r="A13" s="213"/>
      <c r="B13" s="213"/>
      <c r="C13" s="222"/>
      <c r="D13" s="238"/>
      <c r="E13" s="130" t="s">
        <v>13</v>
      </c>
      <c r="F13" s="131">
        <v>0</v>
      </c>
      <c r="G13" s="130"/>
      <c r="H13" s="130"/>
      <c r="I13" s="130"/>
      <c r="J13" s="130"/>
      <c r="K13" s="130"/>
      <c r="L13" s="130"/>
      <c r="M13" s="130"/>
      <c r="N13" s="30"/>
      <c r="O13" s="30"/>
      <c r="P13" s="30"/>
      <c r="Q13" s="30"/>
      <c r="R13" s="30"/>
      <c r="S13" s="30"/>
      <c r="T13" s="30"/>
      <c r="U13" s="30"/>
    </row>
    <row r="14" spans="1:21" s="31" customFormat="1" ht="27.75" customHeight="1">
      <c r="A14" s="213"/>
      <c r="B14" s="213"/>
      <c r="C14" s="222"/>
      <c r="D14" s="238"/>
      <c r="E14" s="130" t="s">
        <v>14</v>
      </c>
      <c r="F14" s="131">
        <v>100</v>
      </c>
      <c r="G14" s="130">
        <v>100</v>
      </c>
      <c r="H14" s="130"/>
      <c r="I14" s="130"/>
      <c r="J14" s="130"/>
      <c r="K14" s="130"/>
      <c r="L14" s="130"/>
      <c r="M14" s="130"/>
      <c r="N14" s="30"/>
      <c r="O14" s="30"/>
      <c r="P14" s="30"/>
      <c r="Q14" s="30"/>
      <c r="R14" s="30"/>
      <c r="S14" s="30"/>
      <c r="T14" s="30"/>
      <c r="U14" s="30"/>
    </row>
    <row r="15" spans="1:21" s="31" customFormat="1" ht="34.5" customHeight="1">
      <c r="A15" s="214"/>
      <c r="B15" s="214"/>
      <c r="C15" s="223"/>
      <c r="D15" s="239"/>
      <c r="E15" s="130" t="s">
        <v>15</v>
      </c>
      <c r="F15" s="131"/>
      <c r="G15" s="130"/>
      <c r="H15" s="130"/>
      <c r="I15" s="130"/>
      <c r="J15" s="130"/>
      <c r="K15" s="130"/>
      <c r="L15" s="130"/>
      <c r="M15" s="130"/>
      <c r="N15" s="30"/>
      <c r="O15" s="30"/>
      <c r="P15" s="30"/>
      <c r="Q15" s="30"/>
      <c r="R15" s="30"/>
      <c r="S15" s="30"/>
      <c r="T15" s="30"/>
      <c r="U15" s="30"/>
    </row>
    <row r="16" spans="1:21" s="33" customFormat="1" ht="20.25" customHeight="1">
      <c r="A16" s="197" t="s">
        <v>35</v>
      </c>
      <c r="B16" s="198"/>
      <c r="C16" s="198"/>
      <c r="D16" s="199"/>
      <c r="E16" s="129" t="s">
        <v>11</v>
      </c>
      <c r="F16" s="129">
        <v>200</v>
      </c>
      <c r="G16" s="129">
        <v>100</v>
      </c>
      <c r="H16" s="129">
        <v>0</v>
      </c>
      <c r="I16" s="129">
        <v>0</v>
      </c>
      <c r="J16" s="129">
        <v>0</v>
      </c>
      <c r="K16" s="129">
        <v>100</v>
      </c>
      <c r="L16" s="129"/>
      <c r="M16" s="129">
        <v>0</v>
      </c>
      <c r="N16" s="32"/>
      <c r="O16" s="32"/>
      <c r="P16" s="32"/>
      <c r="Q16" s="32"/>
      <c r="R16" s="32"/>
      <c r="S16" s="32"/>
      <c r="T16" s="32"/>
      <c r="U16" s="32"/>
    </row>
    <row r="17" spans="1:21" s="35" customFormat="1" ht="15.75">
      <c r="A17" s="200"/>
      <c r="B17" s="201"/>
      <c r="C17" s="201"/>
      <c r="D17" s="202"/>
      <c r="E17" s="132" t="s">
        <v>13</v>
      </c>
      <c r="F17" s="131">
        <v>0</v>
      </c>
      <c r="G17" s="132">
        <v>0</v>
      </c>
      <c r="H17" s="132"/>
      <c r="I17" s="132">
        <v>0</v>
      </c>
      <c r="J17" s="132">
        <v>0</v>
      </c>
      <c r="K17" s="132">
        <v>0</v>
      </c>
      <c r="L17" s="132"/>
      <c r="M17" s="132">
        <v>0</v>
      </c>
      <c r="N17" s="34"/>
      <c r="O17" s="34"/>
      <c r="P17" s="34"/>
      <c r="Q17" s="34"/>
      <c r="R17" s="34"/>
      <c r="S17" s="34"/>
      <c r="T17" s="34"/>
      <c r="U17" s="34"/>
    </row>
    <row r="18" spans="1:21" s="35" customFormat="1" ht="15.75">
      <c r="A18" s="200"/>
      <c r="B18" s="201"/>
      <c r="C18" s="201"/>
      <c r="D18" s="202"/>
      <c r="E18" s="132" t="s">
        <v>14</v>
      </c>
      <c r="F18" s="131">
        <v>100</v>
      </c>
      <c r="G18" s="132">
        <v>100</v>
      </c>
      <c r="H18" s="132"/>
      <c r="I18" s="132">
        <v>0</v>
      </c>
      <c r="J18" s="132">
        <v>0</v>
      </c>
      <c r="K18" s="132">
        <v>0</v>
      </c>
      <c r="L18" s="132"/>
      <c r="M18" s="132">
        <v>0</v>
      </c>
      <c r="N18" s="34"/>
      <c r="O18" s="34"/>
      <c r="P18" s="34"/>
      <c r="Q18" s="34"/>
      <c r="R18" s="34"/>
      <c r="S18" s="34"/>
      <c r="T18" s="34"/>
      <c r="U18" s="34"/>
    </row>
    <row r="19" spans="1:21" s="35" customFormat="1" ht="34.5" customHeight="1">
      <c r="A19" s="203"/>
      <c r="B19" s="204"/>
      <c r="C19" s="204"/>
      <c r="D19" s="205"/>
      <c r="E19" s="132" t="s">
        <v>15</v>
      </c>
      <c r="F19" s="131">
        <v>100</v>
      </c>
      <c r="G19" s="132">
        <v>0</v>
      </c>
      <c r="H19" s="132"/>
      <c r="I19" s="132">
        <v>0</v>
      </c>
      <c r="J19" s="132">
        <v>0</v>
      </c>
      <c r="K19" s="132">
        <v>100</v>
      </c>
      <c r="L19" s="132"/>
      <c r="M19" s="132">
        <v>0</v>
      </c>
      <c r="N19" s="34"/>
      <c r="O19" s="34"/>
      <c r="P19" s="34"/>
      <c r="Q19" s="34"/>
      <c r="R19" s="34"/>
      <c r="S19" s="34"/>
      <c r="T19" s="34"/>
      <c r="U19" s="34"/>
    </row>
    <row r="20" spans="1:21" s="96" customFormat="1" ht="15.75" customHeight="1">
      <c r="A20" s="128"/>
      <c r="B20" s="224" t="s">
        <v>18</v>
      </c>
      <c r="C20" s="225"/>
      <c r="D20" s="225"/>
      <c r="E20" s="225"/>
      <c r="F20" s="225"/>
      <c r="G20" s="225"/>
      <c r="H20" s="225"/>
      <c r="I20" s="225"/>
      <c r="J20" s="225"/>
      <c r="K20" s="225"/>
      <c r="L20" s="225"/>
      <c r="M20" s="225"/>
      <c r="N20" s="115"/>
      <c r="O20" s="115"/>
      <c r="P20" s="115"/>
      <c r="Q20" s="115"/>
      <c r="R20" s="115"/>
      <c r="S20" s="115"/>
      <c r="T20" s="115"/>
      <c r="U20" s="115"/>
    </row>
    <row r="21" spans="1:21" s="28" customFormat="1" ht="15" customHeight="1">
      <c r="A21" s="212" t="s">
        <v>19</v>
      </c>
      <c r="B21" s="212" t="s">
        <v>175</v>
      </c>
      <c r="C21" s="221">
        <v>2013</v>
      </c>
      <c r="D21" s="237" t="s">
        <v>36</v>
      </c>
      <c r="E21" s="129" t="s">
        <v>11</v>
      </c>
      <c r="F21" s="129">
        <v>100</v>
      </c>
      <c r="G21" s="129">
        <v>0</v>
      </c>
      <c r="H21" s="129">
        <v>0</v>
      </c>
      <c r="I21" s="129">
        <v>0</v>
      </c>
      <c r="J21" s="129">
        <v>0</v>
      </c>
      <c r="K21" s="129">
        <v>0</v>
      </c>
      <c r="L21" s="129">
        <v>0</v>
      </c>
      <c r="M21" s="129">
        <v>0</v>
      </c>
      <c r="N21" s="27"/>
      <c r="O21" s="27"/>
      <c r="P21" s="27"/>
      <c r="Q21" s="27"/>
      <c r="R21" s="27"/>
      <c r="S21" s="27"/>
      <c r="T21" s="27"/>
      <c r="U21" s="27"/>
    </row>
    <row r="22" spans="1:21" s="31" customFormat="1" ht="15.75">
      <c r="A22" s="213"/>
      <c r="B22" s="213"/>
      <c r="C22" s="222"/>
      <c r="D22" s="238"/>
      <c r="E22" s="130" t="s">
        <v>13</v>
      </c>
      <c r="F22" s="131"/>
      <c r="G22" s="130"/>
      <c r="H22" s="130"/>
      <c r="I22" s="130"/>
      <c r="J22" s="130"/>
      <c r="K22" s="130"/>
      <c r="L22" s="130"/>
      <c r="M22" s="130"/>
      <c r="N22" s="30"/>
      <c r="O22" s="30"/>
      <c r="P22" s="30"/>
      <c r="Q22" s="30"/>
      <c r="R22" s="30"/>
      <c r="S22" s="30"/>
      <c r="T22" s="30"/>
      <c r="U22" s="30"/>
    </row>
    <row r="23" spans="1:21" s="31" customFormat="1" ht="23.25" customHeight="1">
      <c r="A23" s="213"/>
      <c r="B23" s="213"/>
      <c r="C23" s="222"/>
      <c r="D23" s="238"/>
      <c r="E23" s="130" t="s">
        <v>14</v>
      </c>
      <c r="F23" s="131">
        <v>100</v>
      </c>
      <c r="G23" s="130">
        <v>100</v>
      </c>
      <c r="H23" s="130"/>
      <c r="I23" s="130"/>
      <c r="J23" s="130"/>
      <c r="K23" s="130"/>
      <c r="L23" s="130"/>
      <c r="M23" s="130"/>
      <c r="N23" s="30"/>
      <c r="O23" s="30"/>
      <c r="P23" s="30"/>
      <c r="Q23" s="30"/>
      <c r="R23" s="30"/>
      <c r="S23" s="30"/>
      <c r="T23" s="30"/>
      <c r="U23" s="30"/>
    </row>
    <row r="24" spans="1:21" s="31" customFormat="1" ht="36" customHeight="1">
      <c r="A24" s="214"/>
      <c r="B24" s="214"/>
      <c r="C24" s="223"/>
      <c r="D24" s="239"/>
      <c r="E24" s="130" t="s">
        <v>15</v>
      </c>
      <c r="F24" s="131">
        <v>0</v>
      </c>
      <c r="G24" s="130"/>
      <c r="H24" s="130"/>
      <c r="I24" s="130"/>
      <c r="J24" s="130"/>
      <c r="K24" s="130"/>
      <c r="L24" s="130"/>
      <c r="M24" s="130"/>
      <c r="N24" s="30"/>
      <c r="O24" s="30"/>
      <c r="P24" s="30"/>
      <c r="Q24" s="30"/>
      <c r="R24" s="30"/>
      <c r="S24" s="30"/>
      <c r="T24" s="30"/>
      <c r="U24" s="30"/>
    </row>
    <row r="25" spans="1:21" s="28" customFormat="1" ht="15.75" customHeight="1">
      <c r="A25" s="197" t="s">
        <v>37</v>
      </c>
      <c r="B25" s="198"/>
      <c r="C25" s="198"/>
      <c r="D25" s="199"/>
      <c r="E25" s="133" t="s">
        <v>11</v>
      </c>
      <c r="F25" s="129">
        <v>100</v>
      </c>
      <c r="G25" s="129">
        <v>0</v>
      </c>
      <c r="H25" s="129">
        <v>0</v>
      </c>
      <c r="I25" s="129">
        <v>0</v>
      </c>
      <c r="J25" s="129">
        <v>0</v>
      </c>
      <c r="K25" s="129">
        <v>0</v>
      </c>
      <c r="L25" s="129"/>
      <c r="M25" s="129">
        <v>0</v>
      </c>
      <c r="N25" s="27"/>
      <c r="O25" s="27"/>
      <c r="P25" s="27"/>
      <c r="Q25" s="27"/>
      <c r="R25" s="27"/>
      <c r="S25" s="27"/>
      <c r="T25" s="27"/>
      <c r="U25" s="27"/>
    </row>
    <row r="26" spans="1:21" s="35" customFormat="1" ht="15" customHeight="1">
      <c r="A26" s="200"/>
      <c r="B26" s="201"/>
      <c r="C26" s="201"/>
      <c r="D26" s="202"/>
      <c r="E26" s="132" t="s">
        <v>13</v>
      </c>
      <c r="F26" s="131"/>
      <c r="G26" s="132">
        <v>0</v>
      </c>
      <c r="H26" s="132"/>
      <c r="I26" s="132">
        <v>0</v>
      </c>
      <c r="J26" s="132">
        <v>0</v>
      </c>
      <c r="K26" s="132">
        <v>0</v>
      </c>
      <c r="L26" s="132"/>
      <c r="M26" s="132">
        <v>0</v>
      </c>
      <c r="N26" s="34"/>
      <c r="O26" s="34"/>
      <c r="P26" s="34"/>
      <c r="Q26" s="34"/>
      <c r="R26" s="34"/>
      <c r="S26" s="34"/>
      <c r="T26" s="34"/>
      <c r="U26" s="34"/>
    </row>
    <row r="27" spans="1:21" s="35" customFormat="1" ht="15" customHeight="1">
      <c r="A27" s="200"/>
      <c r="B27" s="201"/>
      <c r="C27" s="201"/>
      <c r="D27" s="202"/>
      <c r="E27" s="132" t="s">
        <v>14</v>
      </c>
      <c r="F27" s="131">
        <v>0</v>
      </c>
      <c r="G27" s="132">
        <v>100</v>
      </c>
      <c r="H27" s="132">
        <v>0</v>
      </c>
      <c r="I27" s="132">
        <v>0</v>
      </c>
      <c r="J27" s="132">
        <v>0</v>
      </c>
      <c r="K27" s="132">
        <v>0</v>
      </c>
      <c r="L27" s="132"/>
      <c r="M27" s="132">
        <v>0</v>
      </c>
      <c r="N27" s="34"/>
      <c r="O27" s="34"/>
      <c r="P27" s="34"/>
      <c r="Q27" s="34"/>
      <c r="R27" s="34"/>
      <c r="S27" s="34"/>
      <c r="T27" s="34"/>
      <c r="U27" s="34"/>
    </row>
    <row r="28" spans="1:21" s="35" customFormat="1" ht="31.5">
      <c r="A28" s="203"/>
      <c r="B28" s="204"/>
      <c r="C28" s="204"/>
      <c r="D28" s="205"/>
      <c r="E28" s="132" t="s">
        <v>15</v>
      </c>
      <c r="F28" s="131"/>
      <c r="G28" s="132">
        <v>0</v>
      </c>
      <c r="H28" s="132">
        <v>0</v>
      </c>
      <c r="I28" s="132">
        <v>0</v>
      </c>
      <c r="J28" s="132">
        <v>0</v>
      </c>
      <c r="K28" s="132">
        <v>0</v>
      </c>
      <c r="L28" s="132"/>
      <c r="M28" s="132">
        <v>0</v>
      </c>
      <c r="N28" s="34"/>
      <c r="O28" s="34"/>
      <c r="P28" s="34"/>
      <c r="Q28" s="34"/>
      <c r="R28" s="34"/>
      <c r="S28" s="34"/>
      <c r="T28" s="34"/>
      <c r="U28" s="34"/>
    </row>
    <row r="29" spans="1:21" s="96" customFormat="1" ht="15.75" customHeight="1">
      <c r="A29" s="128"/>
      <c r="B29" s="224" t="s">
        <v>20</v>
      </c>
      <c r="C29" s="225"/>
      <c r="D29" s="225"/>
      <c r="E29" s="225"/>
      <c r="F29" s="225"/>
      <c r="G29" s="225"/>
      <c r="H29" s="225"/>
      <c r="I29" s="225"/>
      <c r="J29" s="225"/>
      <c r="K29" s="225"/>
      <c r="L29" s="225"/>
      <c r="M29" s="225"/>
      <c r="N29" s="115"/>
      <c r="O29" s="115"/>
      <c r="P29" s="115"/>
      <c r="Q29" s="115"/>
      <c r="R29" s="115"/>
      <c r="S29" s="115"/>
      <c r="T29" s="115"/>
      <c r="U29" s="115"/>
    </row>
    <row r="30" spans="1:21" s="28" customFormat="1" ht="17.25" customHeight="1">
      <c r="A30" s="231" t="s">
        <v>21</v>
      </c>
      <c r="B30" s="231" t="s">
        <v>38</v>
      </c>
      <c r="C30" s="234" t="s">
        <v>156</v>
      </c>
      <c r="D30" s="218" t="s">
        <v>180</v>
      </c>
      <c r="E30" s="129" t="s">
        <v>11</v>
      </c>
      <c r="F30" s="129">
        <f>SUM(F31:F33)</f>
        <v>6408</v>
      </c>
      <c r="G30" s="129">
        <f aca="true" t="shared" si="0" ref="G30:M30">SUM(G31:G33)</f>
        <v>0</v>
      </c>
      <c r="H30" s="129">
        <f t="shared" si="0"/>
        <v>0</v>
      </c>
      <c r="I30" s="129">
        <f t="shared" si="0"/>
        <v>2500</v>
      </c>
      <c r="J30" s="129">
        <f t="shared" si="0"/>
        <v>1500</v>
      </c>
      <c r="K30" s="129">
        <f t="shared" si="0"/>
        <v>2100</v>
      </c>
      <c r="L30" s="129">
        <f t="shared" si="0"/>
        <v>100</v>
      </c>
      <c r="M30" s="129">
        <f t="shared" si="0"/>
        <v>208</v>
      </c>
      <c r="N30" s="27"/>
      <c r="O30" s="27"/>
      <c r="P30" s="27"/>
      <c r="Q30" s="27"/>
      <c r="R30" s="27"/>
      <c r="S30" s="27"/>
      <c r="T30" s="27"/>
      <c r="U30" s="27"/>
    </row>
    <row r="31" spans="1:21" s="31" customFormat="1" ht="19.5" customHeight="1">
      <c r="A31" s="232"/>
      <c r="B31" s="232"/>
      <c r="C31" s="235"/>
      <c r="D31" s="219"/>
      <c r="E31" s="130" t="s">
        <v>13</v>
      </c>
      <c r="F31" s="131"/>
      <c r="G31" s="130">
        <v>0</v>
      </c>
      <c r="H31" s="130"/>
      <c r="I31" s="130"/>
      <c r="J31" s="130"/>
      <c r="K31" s="130"/>
      <c r="L31" s="130"/>
      <c r="M31" s="130"/>
      <c r="N31" s="30"/>
      <c r="O31" s="30"/>
      <c r="P31" s="30"/>
      <c r="Q31" s="30"/>
      <c r="R31" s="30"/>
      <c r="S31" s="30"/>
      <c r="T31" s="30"/>
      <c r="U31" s="30"/>
    </row>
    <row r="32" spans="1:21" s="31" customFormat="1" ht="19.5" customHeight="1">
      <c r="A32" s="232"/>
      <c r="B32" s="232"/>
      <c r="C32" s="235"/>
      <c r="D32" s="219"/>
      <c r="E32" s="130" t="s">
        <v>14</v>
      </c>
      <c r="F32" s="131">
        <f>SUM(G32:M32)</f>
        <v>6408</v>
      </c>
      <c r="G32" s="130">
        <f aca="true" t="shared" si="1" ref="G32:M32">G36+G40+G44+G48+G52+G56</f>
        <v>0</v>
      </c>
      <c r="H32" s="130">
        <f t="shared" si="1"/>
        <v>0</v>
      </c>
      <c r="I32" s="130">
        <f t="shared" si="1"/>
        <v>2500</v>
      </c>
      <c r="J32" s="130">
        <f t="shared" si="1"/>
        <v>1500</v>
      </c>
      <c r="K32" s="130">
        <f t="shared" si="1"/>
        <v>2100</v>
      </c>
      <c r="L32" s="130">
        <f t="shared" si="1"/>
        <v>100</v>
      </c>
      <c r="M32" s="130">
        <f t="shared" si="1"/>
        <v>208</v>
      </c>
      <c r="N32" s="30"/>
      <c r="O32" s="30"/>
      <c r="P32" s="30"/>
      <c r="Q32" s="30"/>
      <c r="R32" s="30"/>
      <c r="S32" s="30"/>
      <c r="T32" s="30"/>
      <c r="U32" s="30"/>
    </row>
    <row r="33" spans="1:21" s="31" customFormat="1" ht="37.5" customHeight="1">
      <c r="A33" s="233"/>
      <c r="B33" s="233"/>
      <c r="C33" s="236"/>
      <c r="D33" s="220"/>
      <c r="E33" s="130" t="s">
        <v>15</v>
      </c>
      <c r="F33" s="131"/>
      <c r="G33" s="130">
        <v>0</v>
      </c>
      <c r="H33" s="130"/>
      <c r="I33" s="130"/>
      <c r="J33" s="130"/>
      <c r="K33" s="130"/>
      <c r="L33" s="130"/>
      <c r="M33" s="130"/>
      <c r="N33" s="30"/>
      <c r="O33" s="30"/>
      <c r="P33" s="30"/>
      <c r="Q33" s="30"/>
      <c r="R33" s="30"/>
      <c r="S33" s="30"/>
      <c r="T33" s="30"/>
      <c r="U33" s="30"/>
    </row>
    <row r="34" spans="1:21" s="28" customFormat="1" ht="16.5" customHeight="1">
      <c r="A34" s="212" t="s">
        <v>23</v>
      </c>
      <c r="B34" s="212" t="s">
        <v>228</v>
      </c>
      <c r="C34" s="221">
        <v>2015</v>
      </c>
      <c r="D34" s="218" t="s">
        <v>180</v>
      </c>
      <c r="E34" s="129" t="s">
        <v>11</v>
      </c>
      <c r="F34" s="129">
        <v>2500</v>
      </c>
      <c r="G34" s="129">
        <v>0</v>
      </c>
      <c r="H34" s="129">
        <v>0</v>
      </c>
      <c r="I34" s="129">
        <v>2500</v>
      </c>
      <c r="J34" s="129">
        <v>0</v>
      </c>
      <c r="K34" s="129">
        <v>0</v>
      </c>
      <c r="L34" s="129"/>
      <c r="M34" s="129">
        <v>0</v>
      </c>
      <c r="N34" s="27"/>
      <c r="O34" s="27"/>
      <c r="P34" s="27"/>
      <c r="Q34" s="27"/>
      <c r="R34" s="27"/>
      <c r="S34" s="27"/>
      <c r="T34" s="27"/>
      <c r="U34" s="27"/>
    </row>
    <row r="35" spans="1:21" s="31" customFormat="1" ht="21" customHeight="1">
      <c r="A35" s="213"/>
      <c r="B35" s="213"/>
      <c r="C35" s="222"/>
      <c r="D35" s="219"/>
      <c r="E35" s="130" t="s">
        <v>13</v>
      </c>
      <c r="F35" s="131">
        <v>0</v>
      </c>
      <c r="G35" s="130">
        <v>0</v>
      </c>
      <c r="H35" s="134"/>
      <c r="I35" s="130"/>
      <c r="J35" s="130">
        <v>0</v>
      </c>
      <c r="K35" s="130">
        <v>0</v>
      </c>
      <c r="L35" s="130"/>
      <c r="M35" s="130">
        <v>0</v>
      </c>
      <c r="N35" s="30"/>
      <c r="O35" s="30"/>
      <c r="P35" s="30"/>
      <c r="Q35" s="30"/>
      <c r="R35" s="30"/>
      <c r="S35" s="30"/>
      <c r="T35" s="30"/>
      <c r="U35" s="30"/>
    </row>
    <row r="36" spans="1:21" s="31" customFormat="1" ht="21" customHeight="1">
      <c r="A36" s="213"/>
      <c r="B36" s="213"/>
      <c r="C36" s="222"/>
      <c r="D36" s="219"/>
      <c r="E36" s="130" t="s">
        <v>14</v>
      </c>
      <c r="F36" s="131">
        <v>2500</v>
      </c>
      <c r="G36" s="130">
        <v>0</v>
      </c>
      <c r="H36" s="135"/>
      <c r="I36" s="130">
        <v>2500</v>
      </c>
      <c r="J36" s="130">
        <v>0</v>
      </c>
      <c r="K36" s="130">
        <v>0</v>
      </c>
      <c r="L36" s="130"/>
      <c r="M36" s="130">
        <v>0</v>
      </c>
      <c r="N36" s="30"/>
      <c r="O36" s="30"/>
      <c r="P36" s="30"/>
      <c r="Q36" s="30"/>
      <c r="R36" s="30"/>
      <c r="S36" s="30"/>
      <c r="T36" s="30"/>
      <c r="U36" s="30"/>
    </row>
    <row r="37" spans="1:21" s="31" customFormat="1" ht="33.75" customHeight="1">
      <c r="A37" s="214"/>
      <c r="B37" s="214"/>
      <c r="C37" s="223"/>
      <c r="D37" s="220"/>
      <c r="E37" s="130" t="s">
        <v>15</v>
      </c>
      <c r="F37" s="131"/>
      <c r="G37" s="130">
        <v>0</v>
      </c>
      <c r="H37" s="130"/>
      <c r="I37" s="130"/>
      <c r="J37" s="130"/>
      <c r="K37" s="130"/>
      <c r="L37" s="130"/>
      <c r="M37" s="130">
        <v>0</v>
      </c>
      <c r="N37" s="30"/>
      <c r="O37" s="30"/>
      <c r="P37" s="30"/>
      <c r="Q37" s="30"/>
      <c r="R37" s="30"/>
      <c r="S37" s="30"/>
      <c r="T37" s="30"/>
      <c r="U37" s="30"/>
    </row>
    <row r="38" spans="1:21" s="36" customFormat="1" ht="18.75" customHeight="1">
      <c r="A38" s="212" t="s">
        <v>24</v>
      </c>
      <c r="B38" s="228" t="s">
        <v>181</v>
      </c>
      <c r="C38" s="221">
        <v>2016</v>
      </c>
      <c r="D38" s="218" t="s">
        <v>180</v>
      </c>
      <c r="E38" s="133" t="s">
        <v>11</v>
      </c>
      <c r="F38" s="129">
        <v>1500</v>
      </c>
      <c r="G38" s="129">
        <v>0</v>
      </c>
      <c r="H38" s="129">
        <v>0</v>
      </c>
      <c r="I38" s="129">
        <v>0</v>
      </c>
      <c r="J38" s="129">
        <v>1500</v>
      </c>
      <c r="K38" s="129">
        <v>0</v>
      </c>
      <c r="L38" s="129"/>
      <c r="M38" s="129">
        <v>0</v>
      </c>
      <c r="N38" s="116"/>
      <c r="O38" s="116"/>
      <c r="P38" s="116"/>
      <c r="Q38" s="116"/>
      <c r="R38" s="116"/>
      <c r="S38" s="116"/>
      <c r="T38" s="116"/>
      <c r="U38" s="116"/>
    </row>
    <row r="39" spans="1:21" s="31" customFormat="1" ht="21.75" customHeight="1">
      <c r="A39" s="213"/>
      <c r="B39" s="229"/>
      <c r="C39" s="222"/>
      <c r="D39" s="219"/>
      <c r="E39" s="130" t="s">
        <v>13</v>
      </c>
      <c r="F39" s="131">
        <v>0</v>
      </c>
      <c r="G39" s="130"/>
      <c r="H39" s="130"/>
      <c r="I39" s="130"/>
      <c r="J39" s="130"/>
      <c r="K39" s="136"/>
      <c r="L39" s="136"/>
      <c r="M39" s="136"/>
      <c r="N39" s="30"/>
      <c r="O39" s="30"/>
      <c r="P39" s="30"/>
      <c r="Q39" s="30"/>
      <c r="R39" s="30"/>
      <c r="S39" s="30"/>
      <c r="T39" s="30"/>
      <c r="U39" s="30"/>
    </row>
    <row r="40" spans="1:21" s="31" customFormat="1" ht="18.75" customHeight="1">
      <c r="A40" s="213"/>
      <c r="B40" s="229"/>
      <c r="C40" s="222"/>
      <c r="D40" s="219"/>
      <c r="E40" s="130" t="s">
        <v>14</v>
      </c>
      <c r="F40" s="131">
        <v>1500</v>
      </c>
      <c r="G40" s="130"/>
      <c r="H40" s="130"/>
      <c r="I40" s="130"/>
      <c r="J40" s="130">
        <v>1500</v>
      </c>
      <c r="K40" s="136"/>
      <c r="L40" s="136"/>
      <c r="M40" s="136"/>
      <c r="N40" s="30"/>
      <c r="O40" s="30"/>
      <c r="P40" s="30"/>
      <c r="Q40" s="30"/>
      <c r="R40" s="30"/>
      <c r="S40" s="30"/>
      <c r="T40" s="30"/>
      <c r="U40" s="30"/>
    </row>
    <row r="41" spans="1:21" s="31" customFormat="1" ht="31.5" customHeight="1">
      <c r="A41" s="214"/>
      <c r="B41" s="230"/>
      <c r="C41" s="223"/>
      <c r="D41" s="220"/>
      <c r="E41" s="130" t="s">
        <v>15</v>
      </c>
      <c r="F41" s="131"/>
      <c r="G41" s="130"/>
      <c r="H41" s="130"/>
      <c r="I41" s="130"/>
      <c r="J41" s="130"/>
      <c r="K41" s="130"/>
      <c r="L41" s="130"/>
      <c r="M41" s="130"/>
      <c r="N41" s="30"/>
      <c r="O41" s="30"/>
      <c r="P41" s="30"/>
      <c r="Q41" s="30"/>
      <c r="R41" s="30"/>
      <c r="S41" s="30"/>
      <c r="T41" s="30"/>
      <c r="U41" s="30"/>
    </row>
    <row r="42" spans="1:21" s="36" customFormat="1" ht="18.75" customHeight="1">
      <c r="A42" s="212" t="s">
        <v>47</v>
      </c>
      <c r="B42" s="228" t="s">
        <v>229</v>
      </c>
      <c r="C42" s="221">
        <v>2017</v>
      </c>
      <c r="D42" s="218" t="s">
        <v>180</v>
      </c>
      <c r="E42" s="133" t="s">
        <v>11</v>
      </c>
      <c r="F42" s="129">
        <v>1300</v>
      </c>
      <c r="G42" s="129">
        <v>0</v>
      </c>
      <c r="H42" s="129">
        <v>0</v>
      </c>
      <c r="I42" s="129">
        <v>0</v>
      </c>
      <c r="J42" s="129">
        <v>0</v>
      </c>
      <c r="K42" s="129">
        <v>1300</v>
      </c>
      <c r="L42" s="129"/>
      <c r="M42" s="129">
        <v>0</v>
      </c>
      <c r="N42" s="116"/>
      <c r="O42" s="116"/>
      <c r="P42" s="116"/>
      <c r="Q42" s="116"/>
      <c r="R42" s="116"/>
      <c r="S42" s="116"/>
      <c r="T42" s="116"/>
      <c r="U42" s="116"/>
    </row>
    <row r="43" spans="1:21" s="31" customFormat="1" ht="21" customHeight="1">
      <c r="A43" s="213"/>
      <c r="B43" s="229"/>
      <c r="C43" s="222"/>
      <c r="D43" s="219"/>
      <c r="E43" s="130" t="s">
        <v>13</v>
      </c>
      <c r="F43" s="131">
        <v>0</v>
      </c>
      <c r="G43" s="130"/>
      <c r="H43" s="130"/>
      <c r="I43" s="130"/>
      <c r="J43" s="130"/>
      <c r="K43" s="136"/>
      <c r="L43" s="136"/>
      <c r="M43" s="136"/>
      <c r="N43" s="30"/>
      <c r="O43" s="30"/>
      <c r="P43" s="30"/>
      <c r="Q43" s="30"/>
      <c r="R43" s="30"/>
      <c r="S43" s="30"/>
      <c r="T43" s="30"/>
      <c r="U43" s="30"/>
    </row>
    <row r="44" spans="1:21" s="31" customFormat="1" ht="21" customHeight="1">
      <c r="A44" s="213"/>
      <c r="B44" s="229"/>
      <c r="C44" s="222"/>
      <c r="D44" s="219"/>
      <c r="E44" s="130" t="s">
        <v>14</v>
      </c>
      <c r="F44" s="131">
        <v>1300</v>
      </c>
      <c r="G44" s="130"/>
      <c r="H44" s="130"/>
      <c r="I44" s="130"/>
      <c r="J44" s="130"/>
      <c r="K44" s="136">
        <v>1300</v>
      </c>
      <c r="L44" s="136"/>
      <c r="M44" s="136"/>
      <c r="N44" s="30"/>
      <c r="O44" s="30"/>
      <c r="P44" s="30"/>
      <c r="Q44" s="30"/>
      <c r="R44" s="30"/>
      <c r="S44" s="30"/>
      <c r="T44" s="30"/>
      <c r="U44" s="30"/>
    </row>
    <row r="45" spans="1:21" s="31" customFormat="1" ht="31.5" customHeight="1">
      <c r="A45" s="214"/>
      <c r="B45" s="230"/>
      <c r="C45" s="223"/>
      <c r="D45" s="220"/>
      <c r="E45" s="130" t="s">
        <v>15</v>
      </c>
      <c r="F45" s="131"/>
      <c r="G45" s="130"/>
      <c r="H45" s="130"/>
      <c r="I45" s="130"/>
      <c r="J45" s="130"/>
      <c r="K45" s="130"/>
      <c r="L45" s="130"/>
      <c r="M45" s="130"/>
      <c r="N45" s="30"/>
      <c r="O45" s="30"/>
      <c r="P45" s="30"/>
      <c r="Q45" s="30"/>
      <c r="R45" s="30"/>
      <c r="S45" s="30"/>
      <c r="T45" s="30"/>
      <c r="U45" s="30"/>
    </row>
    <row r="46" spans="1:21" s="36" customFormat="1" ht="18.75" customHeight="1">
      <c r="A46" s="212" t="s">
        <v>153</v>
      </c>
      <c r="B46" s="212" t="s">
        <v>230</v>
      </c>
      <c r="C46" s="221">
        <v>2017</v>
      </c>
      <c r="D46" s="218" t="s">
        <v>180</v>
      </c>
      <c r="E46" s="133" t="s">
        <v>11</v>
      </c>
      <c r="F46" s="129">
        <v>800</v>
      </c>
      <c r="G46" s="129">
        <v>0</v>
      </c>
      <c r="H46" s="129">
        <v>0</v>
      </c>
      <c r="I46" s="129">
        <v>0</v>
      </c>
      <c r="J46" s="129">
        <v>0</v>
      </c>
      <c r="K46" s="129">
        <v>800</v>
      </c>
      <c r="L46" s="129"/>
      <c r="M46" s="129">
        <v>0</v>
      </c>
      <c r="N46" s="116"/>
      <c r="O46" s="116"/>
      <c r="P46" s="116"/>
      <c r="Q46" s="116"/>
      <c r="R46" s="116"/>
      <c r="S46" s="116"/>
      <c r="T46" s="116"/>
      <c r="U46" s="116"/>
    </row>
    <row r="47" spans="1:21" s="31" customFormat="1" ht="21" customHeight="1">
      <c r="A47" s="213"/>
      <c r="B47" s="213"/>
      <c r="C47" s="222"/>
      <c r="D47" s="219"/>
      <c r="E47" s="130" t="s">
        <v>13</v>
      </c>
      <c r="F47" s="131">
        <v>0</v>
      </c>
      <c r="G47" s="130"/>
      <c r="H47" s="130"/>
      <c r="I47" s="130"/>
      <c r="J47" s="136"/>
      <c r="K47" s="130"/>
      <c r="L47" s="130"/>
      <c r="M47" s="136"/>
      <c r="N47" s="30"/>
      <c r="O47" s="30"/>
      <c r="P47" s="30"/>
      <c r="Q47" s="30"/>
      <c r="R47" s="30"/>
      <c r="S47" s="30"/>
      <c r="T47" s="30"/>
      <c r="U47" s="30"/>
    </row>
    <row r="48" spans="1:21" s="31" customFormat="1" ht="21" customHeight="1">
      <c r="A48" s="213"/>
      <c r="B48" s="213"/>
      <c r="C48" s="222"/>
      <c r="D48" s="219"/>
      <c r="E48" s="130" t="s">
        <v>14</v>
      </c>
      <c r="F48" s="131">
        <v>800</v>
      </c>
      <c r="G48" s="130"/>
      <c r="H48" s="130"/>
      <c r="I48" s="130"/>
      <c r="J48" s="136"/>
      <c r="K48" s="130">
        <v>800</v>
      </c>
      <c r="L48" s="130"/>
      <c r="M48" s="136"/>
      <c r="N48" s="30"/>
      <c r="O48" s="30"/>
      <c r="P48" s="30"/>
      <c r="Q48" s="30"/>
      <c r="R48" s="30"/>
      <c r="S48" s="30"/>
      <c r="T48" s="30"/>
      <c r="U48" s="30"/>
    </row>
    <row r="49" spans="1:21" s="31" customFormat="1" ht="37.5" customHeight="1">
      <c r="A49" s="214"/>
      <c r="B49" s="214"/>
      <c r="C49" s="223"/>
      <c r="D49" s="220"/>
      <c r="E49" s="130" t="s">
        <v>15</v>
      </c>
      <c r="F49" s="131"/>
      <c r="G49" s="130"/>
      <c r="H49" s="130"/>
      <c r="I49" s="130"/>
      <c r="J49" s="130"/>
      <c r="K49" s="130"/>
      <c r="L49" s="130"/>
      <c r="M49" s="130"/>
      <c r="N49" s="30"/>
      <c r="O49" s="30"/>
      <c r="P49" s="30"/>
      <c r="Q49" s="30"/>
      <c r="R49" s="30"/>
      <c r="S49" s="30"/>
      <c r="T49" s="30"/>
      <c r="U49" s="30"/>
    </row>
    <row r="50" spans="1:21" s="36" customFormat="1" ht="18.75" customHeight="1">
      <c r="A50" s="212" t="s">
        <v>179</v>
      </c>
      <c r="B50" s="212" t="s">
        <v>231</v>
      </c>
      <c r="C50" s="221">
        <v>2018</v>
      </c>
      <c r="D50" s="218" t="s">
        <v>180</v>
      </c>
      <c r="E50" s="133" t="s">
        <v>11</v>
      </c>
      <c r="F50" s="129">
        <v>100</v>
      </c>
      <c r="G50" s="129">
        <v>0</v>
      </c>
      <c r="H50" s="129">
        <v>0</v>
      </c>
      <c r="I50" s="129">
        <v>0</v>
      </c>
      <c r="J50" s="129">
        <v>0</v>
      </c>
      <c r="K50" s="129">
        <v>0</v>
      </c>
      <c r="L50" s="129">
        <v>100</v>
      </c>
      <c r="M50" s="129">
        <v>0</v>
      </c>
      <c r="N50" s="116"/>
      <c r="O50" s="116"/>
      <c r="P50" s="116"/>
      <c r="Q50" s="116"/>
      <c r="R50" s="116"/>
      <c r="S50" s="116"/>
      <c r="T50" s="116"/>
      <c r="U50" s="116"/>
    </row>
    <row r="51" spans="1:21" s="31" customFormat="1" ht="19.5" customHeight="1">
      <c r="A51" s="213"/>
      <c r="B51" s="213"/>
      <c r="C51" s="222"/>
      <c r="D51" s="219"/>
      <c r="E51" s="130" t="s">
        <v>13</v>
      </c>
      <c r="F51" s="131">
        <v>0</v>
      </c>
      <c r="G51" s="130"/>
      <c r="H51" s="130"/>
      <c r="I51" s="130"/>
      <c r="J51" s="130"/>
      <c r="K51" s="130"/>
      <c r="L51" s="130"/>
      <c r="M51" s="130"/>
      <c r="N51" s="30"/>
      <c r="O51" s="30"/>
      <c r="P51" s="30"/>
      <c r="Q51" s="30"/>
      <c r="R51" s="30"/>
      <c r="S51" s="30"/>
      <c r="T51" s="30"/>
      <c r="U51" s="30"/>
    </row>
    <row r="52" spans="1:21" s="31" customFormat="1" ht="19.5" customHeight="1">
      <c r="A52" s="213"/>
      <c r="B52" s="213"/>
      <c r="C52" s="222"/>
      <c r="D52" s="219"/>
      <c r="E52" s="130" t="s">
        <v>14</v>
      </c>
      <c r="F52" s="131">
        <v>100</v>
      </c>
      <c r="G52" s="130"/>
      <c r="H52" s="130"/>
      <c r="I52" s="130"/>
      <c r="J52" s="130"/>
      <c r="K52" s="130"/>
      <c r="L52" s="130">
        <v>100</v>
      </c>
      <c r="M52" s="130"/>
      <c r="N52" s="30"/>
      <c r="O52" s="30"/>
      <c r="P52" s="30"/>
      <c r="Q52" s="30"/>
      <c r="R52" s="30"/>
      <c r="S52" s="30"/>
      <c r="T52" s="30"/>
      <c r="U52" s="30"/>
    </row>
    <row r="53" spans="1:21" s="31" customFormat="1" ht="39" customHeight="1">
      <c r="A53" s="214"/>
      <c r="B53" s="214"/>
      <c r="C53" s="223"/>
      <c r="D53" s="220"/>
      <c r="E53" s="130" t="s">
        <v>15</v>
      </c>
      <c r="F53" s="131"/>
      <c r="G53" s="130"/>
      <c r="H53" s="130"/>
      <c r="I53" s="130"/>
      <c r="J53" s="130"/>
      <c r="K53" s="130"/>
      <c r="L53" s="130"/>
      <c r="M53" s="130"/>
      <c r="N53" s="30"/>
      <c r="O53" s="30"/>
      <c r="P53" s="30"/>
      <c r="Q53" s="30"/>
      <c r="R53" s="30"/>
      <c r="S53" s="30"/>
      <c r="T53" s="30"/>
      <c r="U53" s="30"/>
    </row>
    <row r="54" spans="1:21" s="36" customFormat="1" ht="18.75" customHeight="1">
      <c r="A54" s="212" t="s">
        <v>207</v>
      </c>
      <c r="B54" s="212" t="s">
        <v>232</v>
      </c>
      <c r="C54" s="221">
        <v>2019</v>
      </c>
      <c r="D54" s="218" t="s">
        <v>180</v>
      </c>
      <c r="E54" s="133" t="s">
        <v>11</v>
      </c>
      <c r="F54" s="129">
        <v>208</v>
      </c>
      <c r="G54" s="129">
        <v>0</v>
      </c>
      <c r="H54" s="129">
        <v>0</v>
      </c>
      <c r="I54" s="129">
        <v>0</v>
      </c>
      <c r="J54" s="129">
        <v>0</v>
      </c>
      <c r="K54" s="129">
        <v>0</v>
      </c>
      <c r="L54" s="129">
        <v>0</v>
      </c>
      <c r="M54" s="129">
        <v>208</v>
      </c>
      <c r="N54" s="116"/>
      <c r="O54" s="116"/>
      <c r="P54" s="116"/>
      <c r="Q54" s="116"/>
      <c r="R54" s="116"/>
      <c r="S54" s="116"/>
      <c r="T54" s="116"/>
      <c r="U54" s="116"/>
    </row>
    <row r="55" spans="1:21" s="31" customFormat="1" ht="19.5" customHeight="1">
      <c r="A55" s="213"/>
      <c r="B55" s="213"/>
      <c r="C55" s="222"/>
      <c r="D55" s="219"/>
      <c r="E55" s="130" t="s">
        <v>13</v>
      </c>
      <c r="F55" s="131">
        <v>0</v>
      </c>
      <c r="G55" s="130"/>
      <c r="H55" s="130"/>
      <c r="I55" s="130"/>
      <c r="J55" s="130"/>
      <c r="K55" s="130"/>
      <c r="L55" s="130"/>
      <c r="M55" s="130"/>
      <c r="N55" s="30"/>
      <c r="O55" s="30"/>
      <c r="P55" s="30"/>
      <c r="Q55" s="30"/>
      <c r="R55" s="30"/>
      <c r="S55" s="30"/>
      <c r="T55" s="30"/>
      <c r="U55" s="30"/>
    </row>
    <row r="56" spans="1:21" s="31" customFormat="1" ht="19.5" customHeight="1">
      <c r="A56" s="213"/>
      <c r="B56" s="213"/>
      <c r="C56" s="222"/>
      <c r="D56" s="219"/>
      <c r="E56" s="130" t="s">
        <v>14</v>
      </c>
      <c r="F56" s="131">
        <v>208</v>
      </c>
      <c r="G56" s="130"/>
      <c r="H56" s="130"/>
      <c r="I56" s="130"/>
      <c r="J56" s="130"/>
      <c r="K56" s="130"/>
      <c r="L56" s="130"/>
      <c r="M56" s="130">
        <v>208</v>
      </c>
      <c r="N56" s="30"/>
      <c r="O56" s="30"/>
      <c r="P56" s="30"/>
      <c r="Q56" s="30"/>
      <c r="R56" s="30"/>
      <c r="S56" s="30"/>
      <c r="T56" s="30"/>
      <c r="U56" s="30"/>
    </row>
    <row r="57" spans="1:21" s="31" customFormat="1" ht="32.25" customHeight="1">
      <c r="A57" s="214"/>
      <c r="B57" s="213"/>
      <c r="C57" s="222"/>
      <c r="D57" s="220"/>
      <c r="E57" s="130" t="s">
        <v>15</v>
      </c>
      <c r="F57" s="131"/>
      <c r="G57" s="130"/>
      <c r="H57" s="130"/>
      <c r="I57" s="130"/>
      <c r="J57" s="130"/>
      <c r="K57" s="130"/>
      <c r="L57" s="130"/>
      <c r="M57" s="130"/>
      <c r="N57" s="30"/>
      <c r="O57" s="30"/>
      <c r="P57" s="30"/>
      <c r="Q57" s="30"/>
      <c r="R57" s="30"/>
      <c r="S57" s="30"/>
      <c r="T57" s="30"/>
      <c r="U57" s="30"/>
    </row>
    <row r="58" spans="1:21" s="33" customFormat="1" ht="27.75" customHeight="1">
      <c r="A58" s="226" t="s">
        <v>26</v>
      </c>
      <c r="B58" s="226" t="s">
        <v>40</v>
      </c>
      <c r="C58" s="227" t="s">
        <v>234</v>
      </c>
      <c r="D58" s="218" t="s">
        <v>180</v>
      </c>
      <c r="E58" s="133" t="s">
        <v>11</v>
      </c>
      <c r="F58" s="137">
        <f>SUM(F59:F61)</f>
        <v>49594.26000000001</v>
      </c>
      <c r="G58" s="137">
        <f aca="true" t="shared" si="2" ref="G58:M58">SUM(G59:G61)</f>
        <v>8912.41</v>
      </c>
      <c r="H58" s="137">
        <f t="shared" si="2"/>
        <v>9005.78</v>
      </c>
      <c r="I58" s="137">
        <f t="shared" si="2"/>
        <v>9827.82</v>
      </c>
      <c r="J58" s="137">
        <f t="shared" si="2"/>
        <v>8992.95</v>
      </c>
      <c r="K58" s="137">
        <f t="shared" si="2"/>
        <v>6571.04</v>
      </c>
      <c r="L58" s="137">
        <f t="shared" si="2"/>
        <v>4945.42</v>
      </c>
      <c r="M58" s="137">
        <f t="shared" si="2"/>
        <v>1338.8400000000001</v>
      </c>
      <c r="N58" s="32"/>
      <c r="O58" s="32"/>
      <c r="P58" s="32"/>
      <c r="Q58" s="32"/>
      <c r="R58" s="32"/>
      <c r="S58" s="32"/>
      <c r="T58" s="32"/>
      <c r="U58" s="32"/>
    </row>
    <row r="59" spans="1:21" s="31" customFormat="1" ht="21" customHeight="1">
      <c r="A59" s="226"/>
      <c r="B59" s="226"/>
      <c r="C59" s="227"/>
      <c r="D59" s="219"/>
      <c r="E59" s="130" t="s">
        <v>13</v>
      </c>
      <c r="F59" s="138">
        <v>0</v>
      </c>
      <c r="G59" s="139">
        <v>0</v>
      </c>
      <c r="H59" s="139">
        <v>0</v>
      </c>
      <c r="I59" s="139">
        <v>0</v>
      </c>
      <c r="J59" s="139">
        <v>0</v>
      </c>
      <c r="K59" s="139">
        <v>0</v>
      </c>
      <c r="L59" s="139"/>
      <c r="M59" s="139">
        <v>0</v>
      </c>
      <c r="N59" s="30"/>
      <c r="O59" s="30"/>
      <c r="P59" s="30"/>
      <c r="Q59" s="30"/>
      <c r="R59" s="30"/>
      <c r="S59" s="30"/>
      <c r="T59" s="30"/>
      <c r="U59" s="30"/>
    </row>
    <row r="60" spans="1:21" s="31" customFormat="1" ht="19.5" customHeight="1">
      <c r="A60" s="226"/>
      <c r="B60" s="226"/>
      <c r="C60" s="227"/>
      <c r="D60" s="219"/>
      <c r="E60" s="130" t="s">
        <v>14</v>
      </c>
      <c r="F60" s="138">
        <f>SUM(G60:M60)</f>
        <v>49594.26000000001</v>
      </c>
      <c r="G60" s="139">
        <f>G64+G68+G72</f>
        <v>8912.41</v>
      </c>
      <c r="H60" s="139">
        <f>H68+H72+H76</f>
        <v>9005.78</v>
      </c>
      <c r="I60" s="139">
        <f>I80+I84+I88</f>
        <v>9827.82</v>
      </c>
      <c r="J60" s="139">
        <f>J92+J96+J100+J104+J108+J112+J116</f>
        <v>8992.95</v>
      </c>
      <c r="K60" s="139">
        <f>K120+K124+K128+K132+K136</f>
        <v>6571.04</v>
      </c>
      <c r="L60" s="139">
        <f>L140+L144+L148+L152+L156+L160+L164+L168</f>
        <v>4945.42</v>
      </c>
      <c r="M60" s="139">
        <f>M172+M176+M180+M184</f>
        <v>1338.8400000000001</v>
      </c>
      <c r="N60" s="30"/>
      <c r="O60" s="30"/>
      <c r="P60" s="30"/>
      <c r="Q60" s="30"/>
      <c r="R60" s="30"/>
      <c r="S60" s="30"/>
      <c r="T60" s="30"/>
      <c r="U60" s="30"/>
    </row>
    <row r="61" spans="1:21" s="31" customFormat="1" ht="39.75" customHeight="1">
      <c r="A61" s="226"/>
      <c r="B61" s="226"/>
      <c r="C61" s="227"/>
      <c r="D61" s="220"/>
      <c r="E61" s="130" t="s">
        <v>15</v>
      </c>
      <c r="F61" s="138"/>
      <c r="G61" s="139"/>
      <c r="H61" s="139"/>
      <c r="I61" s="139"/>
      <c r="J61" s="139"/>
      <c r="K61" s="139"/>
      <c r="L61" s="139"/>
      <c r="M61" s="139"/>
      <c r="N61" s="30"/>
      <c r="O61" s="30"/>
      <c r="P61" s="30"/>
      <c r="Q61" s="30"/>
      <c r="R61" s="30"/>
      <c r="S61" s="30"/>
      <c r="T61" s="30"/>
      <c r="U61" s="30"/>
    </row>
    <row r="62" spans="1:21" s="28" customFormat="1" ht="30.75" customHeight="1">
      <c r="A62" s="212" t="s">
        <v>27</v>
      </c>
      <c r="B62" s="212" t="s">
        <v>233</v>
      </c>
      <c r="C62" s="221">
        <v>2013</v>
      </c>
      <c r="D62" s="218" t="s">
        <v>180</v>
      </c>
      <c r="E62" s="133" t="s">
        <v>11</v>
      </c>
      <c r="F62" s="137">
        <f aca="true" t="shared" si="3" ref="F62:M62">SUM(F63:F65)</f>
        <v>0</v>
      </c>
      <c r="G62" s="137">
        <f t="shared" si="3"/>
        <v>8912.41</v>
      </c>
      <c r="H62" s="137">
        <f t="shared" si="3"/>
        <v>0</v>
      </c>
      <c r="I62" s="137">
        <f t="shared" si="3"/>
        <v>0</v>
      </c>
      <c r="J62" s="137">
        <f t="shared" si="3"/>
        <v>0</v>
      </c>
      <c r="K62" s="137">
        <f t="shared" si="3"/>
        <v>0</v>
      </c>
      <c r="L62" s="137">
        <v>0</v>
      </c>
      <c r="M62" s="137">
        <f t="shared" si="3"/>
        <v>0</v>
      </c>
      <c r="N62" s="27"/>
      <c r="O62" s="27"/>
      <c r="P62" s="27"/>
      <c r="Q62" s="27"/>
      <c r="R62" s="27"/>
      <c r="S62" s="27"/>
      <c r="T62" s="27"/>
      <c r="U62" s="27"/>
    </row>
    <row r="63" spans="1:21" s="31" customFormat="1" ht="15.75" customHeight="1">
      <c r="A63" s="213"/>
      <c r="B63" s="213"/>
      <c r="C63" s="222"/>
      <c r="D63" s="219"/>
      <c r="E63" s="130" t="s">
        <v>13</v>
      </c>
      <c r="F63" s="138">
        <v>0</v>
      </c>
      <c r="G63" s="139">
        <v>0</v>
      </c>
      <c r="H63" s="139">
        <v>0</v>
      </c>
      <c r="I63" s="139">
        <v>0</v>
      </c>
      <c r="J63" s="139">
        <v>0</v>
      </c>
      <c r="K63" s="139">
        <v>0</v>
      </c>
      <c r="L63" s="139"/>
      <c r="M63" s="139">
        <v>0</v>
      </c>
      <c r="N63" s="30"/>
      <c r="O63" s="30"/>
      <c r="P63" s="30"/>
      <c r="Q63" s="30"/>
      <c r="R63" s="30"/>
      <c r="S63" s="30"/>
      <c r="T63" s="30"/>
      <c r="U63" s="30"/>
    </row>
    <row r="64" spans="1:21" s="31" customFormat="1" ht="15.75" customHeight="1">
      <c r="A64" s="213"/>
      <c r="B64" s="213"/>
      <c r="C64" s="222"/>
      <c r="D64" s="219"/>
      <c r="E64" s="130" t="s">
        <v>14</v>
      </c>
      <c r="F64" s="138"/>
      <c r="G64" s="139">
        <v>8912.41</v>
      </c>
      <c r="H64" s="139">
        <v>0</v>
      </c>
      <c r="I64" s="139">
        <v>0</v>
      </c>
      <c r="J64" s="139">
        <v>0</v>
      </c>
      <c r="K64" s="139">
        <v>0</v>
      </c>
      <c r="L64" s="139"/>
      <c r="M64" s="139"/>
      <c r="N64" s="30"/>
      <c r="O64" s="30"/>
      <c r="P64" s="30"/>
      <c r="Q64" s="30"/>
      <c r="R64" s="30"/>
      <c r="S64" s="30"/>
      <c r="T64" s="30"/>
      <c r="U64" s="30"/>
    </row>
    <row r="65" spans="1:21" s="31" customFormat="1" ht="36.75" customHeight="1">
      <c r="A65" s="214"/>
      <c r="B65" s="214"/>
      <c r="C65" s="223"/>
      <c r="D65" s="220"/>
      <c r="E65" s="130" t="s">
        <v>15</v>
      </c>
      <c r="F65" s="138"/>
      <c r="G65" s="139"/>
      <c r="H65" s="139"/>
      <c r="I65" s="139"/>
      <c r="J65" s="139"/>
      <c r="K65" s="139"/>
      <c r="L65" s="139"/>
      <c r="M65" s="139"/>
      <c r="N65" s="30"/>
      <c r="O65" s="30"/>
      <c r="P65" s="30"/>
      <c r="Q65" s="30"/>
      <c r="R65" s="30"/>
      <c r="S65" s="30"/>
      <c r="T65" s="30"/>
      <c r="U65" s="30"/>
    </row>
    <row r="66" spans="1:21" s="31" customFormat="1" ht="19.5" customHeight="1">
      <c r="A66" s="212" t="s">
        <v>28</v>
      </c>
      <c r="B66" s="212" t="s">
        <v>235</v>
      </c>
      <c r="C66" s="221">
        <v>2014</v>
      </c>
      <c r="D66" s="218" t="s">
        <v>180</v>
      </c>
      <c r="E66" s="133" t="s">
        <v>11</v>
      </c>
      <c r="F66" s="137">
        <f aca="true" t="shared" si="4" ref="F66:M66">SUM(F67:F69)</f>
        <v>7448.69</v>
      </c>
      <c r="G66" s="137">
        <f t="shared" si="4"/>
        <v>0</v>
      </c>
      <c r="H66" s="137">
        <f t="shared" si="4"/>
        <v>7448.69</v>
      </c>
      <c r="I66" s="137">
        <f t="shared" si="4"/>
        <v>0</v>
      </c>
      <c r="J66" s="137">
        <f t="shared" si="4"/>
        <v>0</v>
      </c>
      <c r="K66" s="137">
        <f t="shared" si="4"/>
        <v>0</v>
      </c>
      <c r="L66" s="137"/>
      <c r="M66" s="137">
        <f t="shared" si="4"/>
        <v>0</v>
      </c>
      <c r="N66" s="30"/>
      <c r="O66" s="30"/>
      <c r="P66" s="30"/>
      <c r="Q66" s="30"/>
      <c r="R66" s="30"/>
      <c r="S66" s="30"/>
      <c r="T66" s="30"/>
      <c r="U66" s="30"/>
    </row>
    <row r="67" spans="1:21" s="31" customFormat="1" ht="19.5" customHeight="1">
      <c r="A67" s="213"/>
      <c r="B67" s="213"/>
      <c r="C67" s="222"/>
      <c r="D67" s="219"/>
      <c r="E67" s="130" t="s">
        <v>13</v>
      </c>
      <c r="F67" s="138">
        <v>0</v>
      </c>
      <c r="G67" s="139">
        <v>0</v>
      </c>
      <c r="H67" s="139">
        <v>0</v>
      </c>
      <c r="I67" s="139">
        <v>0</v>
      </c>
      <c r="J67" s="139">
        <v>0</v>
      </c>
      <c r="K67" s="139">
        <v>0</v>
      </c>
      <c r="L67" s="139"/>
      <c r="M67" s="139">
        <v>0</v>
      </c>
      <c r="N67" s="30"/>
      <c r="O67" s="30"/>
      <c r="P67" s="30"/>
      <c r="Q67" s="30"/>
      <c r="R67" s="30"/>
      <c r="S67" s="30"/>
      <c r="T67" s="30"/>
      <c r="U67" s="30"/>
    </row>
    <row r="68" spans="1:21" s="31" customFormat="1" ht="19.5" customHeight="1">
      <c r="A68" s="213"/>
      <c r="B68" s="213"/>
      <c r="C68" s="222"/>
      <c r="D68" s="219"/>
      <c r="E68" s="130" t="s">
        <v>14</v>
      </c>
      <c r="F68" s="138">
        <f>SUM(G68:M68)</f>
        <v>7448.69</v>
      </c>
      <c r="G68" s="139"/>
      <c r="H68" s="139">
        <v>7448.69</v>
      </c>
      <c r="I68" s="139">
        <v>0</v>
      </c>
      <c r="J68" s="139">
        <v>0</v>
      </c>
      <c r="K68" s="139">
        <v>0</v>
      </c>
      <c r="L68" s="139"/>
      <c r="M68" s="139">
        <v>0</v>
      </c>
      <c r="N68" s="30"/>
      <c r="O68" s="30"/>
      <c r="P68" s="30"/>
      <c r="Q68" s="30"/>
      <c r="R68" s="30"/>
      <c r="S68" s="30"/>
      <c r="T68" s="30"/>
      <c r="U68" s="30"/>
    </row>
    <row r="69" spans="1:21" s="31" customFormat="1" ht="31.5">
      <c r="A69" s="214"/>
      <c r="B69" s="214"/>
      <c r="C69" s="222"/>
      <c r="D69" s="220"/>
      <c r="E69" s="130" t="s">
        <v>15</v>
      </c>
      <c r="F69" s="138"/>
      <c r="G69" s="139"/>
      <c r="H69" s="139"/>
      <c r="I69" s="139"/>
      <c r="J69" s="139"/>
      <c r="K69" s="139"/>
      <c r="L69" s="139"/>
      <c r="M69" s="139"/>
      <c r="N69" s="30"/>
      <c r="O69" s="30"/>
      <c r="P69" s="30"/>
      <c r="Q69" s="30"/>
      <c r="R69" s="30"/>
      <c r="S69" s="30"/>
      <c r="T69" s="30"/>
      <c r="U69" s="30"/>
    </row>
    <row r="70" spans="1:21" s="35" customFormat="1" ht="15.75" customHeight="1">
      <c r="A70" s="212" t="s">
        <v>49</v>
      </c>
      <c r="B70" s="212" t="s">
        <v>236</v>
      </c>
      <c r="C70" s="221">
        <v>2014</v>
      </c>
      <c r="D70" s="218" t="s">
        <v>180</v>
      </c>
      <c r="E70" s="133" t="s">
        <v>11</v>
      </c>
      <c r="F70" s="137">
        <f aca="true" t="shared" si="5" ref="F70:M70">SUM(F71:F73)</f>
        <v>1347.55</v>
      </c>
      <c r="G70" s="137">
        <f t="shared" si="5"/>
        <v>0</v>
      </c>
      <c r="H70" s="137">
        <f t="shared" si="5"/>
        <v>1347.55</v>
      </c>
      <c r="I70" s="137">
        <f t="shared" si="5"/>
        <v>0</v>
      </c>
      <c r="J70" s="137">
        <f t="shared" si="5"/>
        <v>0</v>
      </c>
      <c r="K70" s="137">
        <f t="shared" si="5"/>
        <v>0</v>
      </c>
      <c r="L70" s="137"/>
      <c r="M70" s="137">
        <f t="shared" si="5"/>
        <v>0</v>
      </c>
      <c r="N70" s="34"/>
      <c r="O70" s="34"/>
      <c r="P70" s="34"/>
      <c r="Q70" s="34"/>
      <c r="R70" s="34"/>
      <c r="S70" s="34"/>
      <c r="T70" s="34"/>
      <c r="U70" s="34"/>
    </row>
    <row r="71" spans="1:21" s="31" customFormat="1" ht="15.75">
      <c r="A71" s="213"/>
      <c r="B71" s="213"/>
      <c r="C71" s="222"/>
      <c r="D71" s="219"/>
      <c r="E71" s="130" t="s">
        <v>13</v>
      </c>
      <c r="F71" s="138">
        <v>0</v>
      </c>
      <c r="G71" s="139">
        <v>0</v>
      </c>
      <c r="H71" s="139">
        <v>0</v>
      </c>
      <c r="I71" s="139">
        <v>0</v>
      </c>
      <c r="J71" s="139">
        <v>0</v>
      </c>
      <c r="K71" s="139">
        <v>0</v>
      </c>
      <c r="L71" s="139"/>
      <c r="M71" s="139">
        <v>0</v>
      </c>
      <c r="N71" s="30"/>
      <c r="O71" s="30"/>
      <c r="P71" s="30"/>
      <c r="Q71" s="30"/>
      <c r="R71" s="30"/>
      <c r="S71" s="30"/>
      <c r="T71" s="30"/>
      <c r="U71" s="30"/>
    </row>
    <row r="72" spans="1:21" s="31" customFormat="1" ht="15.75">
      <c r="A72" s="213"/>
      <c r="B72" s="213"/>
      <c r="C72" s="222"/>
      <c r="D72" s="219"/>
      <c r="E72" s="130" t="s">
        <v>14</v>
      </c>
      <c r="F72" s="138">
        <f>SUM(G72:M72)</f>
        <v>1347.55</v>
      </c>
      <c r="G72" s="139"/>
      <c r="H72" s="139">
        <v>1347.55</v>
      </c>
      <c r="I72" s="139">
        <v>0</v>
      </c>
      <c r="J72" s="139">
        <v>0</v>
      </c>
      <c r="K72" s="139">
        <v>0</v>
      </c>
      <c r="L72" s="139"/>
      <c r="M72" s="139">
        <v>0</v>
      </c>
      <c r="N72" s="30"/>
      <c r="O72" s="30"/>
      <c r="P72" s="30"/>
      <c r="Q72" s="30"/>
      <c r="R72" s="30"/>
      <c r="S72" s="30"/>
      <c r="T72" s="30"/>
      <c r="U72" s="30"/>
    </row>
    <row r="73" spans="1:21" s="31" customFormat="1" ht="31.5">
      <c r="A73" s="214"/>
      <c r="B73" s="214"/>
      <c r="C73" s="223"/>
      <c r="D73" s="220"/>
      <c r="E73" s="130" t="s">
        <v>15</v>
      </c>
      <c r="F73" s="138"/>
      <c r="G73" s="139"/>
      <c r="H73" s="139"/>
      <c r="I73" s="139"/>
      <c r="J73" s="139"/>
      <c r="K73" s="139"/>
      <c r="L73" s="139"/>
      <c r="M73" s="139"/>
      <c r="N73" s="30"/>
      <c r="O73" s="30"/>
      <c r="P73" s="30"/>
      <c r="Q73" s="30"/>
      <c r="R73" s="30"/>
      <c r="S73" s="30"/>
      <c r="T73" s="30"/>
      <c r="U73" s="30"/>
    </row>
    <row r="74" spans="1:21" s="35" customFormat="1" ht="18" customHeight="1">
      <c r="A74" s="212" t="s">
        <v>50</v>
      </c>
      <c r="B74" s="212" t="s">
        <v>237</v>
      </c>
      <c r="C74" s="221">
        <v>2014</v>
      </c>
      <c r="D74" s="218" t="s">
        <v>180</v>
      </c>
      <c r="E74" s="133" t="s">
        <v>11</v>
      </c>
      <c r="F74" s="137">
        <f aca="true" t="shared" si="6" ref="F74:M74">SUM(F75:F77)</f>
        <v>209.54</v>
      </c>
      <c r="G74" s="137">
        <f t="shared" si="6"/>
        <v>0</v>
      </c>
      <c r="H74" s="137">
        <f t="shared" si="6"/>
        <v>209.54</v>
      </c>
      <c r="I74" s="137">
        <f t="shared" si="6"/>
        <v>0</v>
      </c>
      <c r="J74" s="137">
        <f t="shared" si="6"/>
        <v>0</v>
      </c>
      <c r="K74" s="137">
        <f t="shared" si="6"/>
        <v>0</v>
      </c>
      <c r="L74" s="137"/>
      <c r="M74" s="137">
        <f t="shared" si="6"/>
        <v>0</v>
      </c>
      <c r="N74" s="34"/>
      <c r="O74" s="34"/>
      <c r="P74" s="34"/>
      <c r="Q74" s="34"/>
      <c r="R74" s="34"/>
      <c r="S74" s="34"/>
      <c r="T74" s="34"/>
      <c r="U74" s="34"/>
    </row>
    <row r="75" spans="1:21" s="31" customFormat="1" ht="15.75">
      <c r="A75" s="213"/>
      <c r="B75" s="213"/>
      <c r="C75" s="222"/>
      <c r="D75" s="219"/>
      <c r="E75" s="130" t="s">
        <v>13</v>
      </c>
      <c r="F75" s="138">
        <v>0</v>
      </c>
      <c r="G75" s="139">
        <v>0</v>
      </c>
      <c r="H75" s="139">
        <v>0</v>
      </c>
      <c r="I75" s="139">
        <v>0</v>
      </c>
      <c r="J75" s="139">
        <v>0</v>
      </c>
      <c r="K75" s="139">
        <v>0</v>
      </c>
      <c r="L75" s="139"/>
      <c r="M75" s="139">
        <v>0</v>
      </c>
      <c r="N75" s="30"/>
      <c r="O75" s="30"/>
      <c r="P75" s="30"/>
      <c r="Q75" s="30"/>
      <c r="R75" s="30"/>
      <c r="S75" s="30"/>
      <c r="T75" s="30"/>
      <c r="U75" s="30"/>
    </row>
    <row r="76" spans="1:21" s="31" customFormat="1" ht="15.75">
      <c r="A76" s="213"/>
      <c r="B76" s="213"/>
      <c r="C76" s="222"/>
      <c r="D76" s="219"/>
      <c r="E76" s="130" t="s">
        <v>14</v>
      </c>
      <c r="F76" s="138">
        <f>SUM(G76:M76)</f>
        <v>209.54</v>
      </c>
      <c r="G76" s="139">
        <v>0</v>
      </c>
      <c r="H76" s="139">
        <v>209.54</v>
      </c>
      <c r="I76" s="139">
        <v>0</v>
      </c>
      <c r="J76" s="139">
        <v>0</v>
      </c>
      <c r="K76" s="139">
        <v>0</v>
      </c>
      <c r="L76" s="139"/>
      <c r="M76" s="139">
        <v>0</v>
      </c>
      <c r="N76" s="30"/>
      <c r="O76" s="30"/>
      <c r="P76" s="30"/>
      <c r="Q76" s="30"/>
      <c r="R76" s="30"/>
      <c r="S76" s="30"/>
      <c r="T76" s="30"/>
      <c r="U76" s="30"/>
    </row>
    <row r="77" spans="1:21" s="31" customFormat="1" ht="31.5">
      <c r="A77" s="214"/>
      <c r="B77" s="214"/>
      <c r="C77" s="223"/>
      <c r="D77" s="220"/>
      <c r="E77" s="130" t="s">
        <v>15</v>
      </c>
      <c r="F77" s="138"/>
      <c r="G77" s="139"/>
      <c r="H77" s="139"/>
      <c r="I77" s="139"/>
      <c r="J77" s="139"/>
      <c r="K77" s="139"/>
      <c r="L77" s="139"/>
      <c r="M77" s="139"/>
      <c r="N77" s="30"/>
      <c r="O77" s="30"/>
      <c r="P77" s="30"/>
      <c r="Q77" s="30"/>
      <c r="R77" s="30"/>
      <c r="S77" s="30"/>
      <c r="T77" s="30"/>
      <c r="U77" s="30"/>
    </row>
    <row r="78" spans="1:21" s="31" customFormat="1" ht="15.75" customHeight="1">
      <c r="A78" s="212" t="s">
        <v>51</v>
      </c>
      <c r="B78" s="212" t="s">
        <v>238</v>
      </c>
      <c r="C78" s="221">
        <v>2015</v>
      </c>
      <c r="D78" s="218" t="s">
        <v>180</v>
      </c>
      <c r="E78" s="133" t="s">
        <v>11</v>
      </c>
      <c r="F78" s="137">
        <f aca="true" t="shared" si="7" ref="F78:M78">SUM(F79:F81)</f>
        <v>5343.73</v>
      </c>
      <c r="G78" s="137">
        <f t="shared" si="7"/>
        <v>0</v>
      </c>
      <c r="H78" s="137">
        <f t="shared" si="7"/>
        <v>0</v>
      </c>
      <c r="I78" s="137">
        <f t="shared" si="7"/>
        <v>5343.73</v>
      </c>
      <c r="J78" s="137">
        <f t="shared" si="7"/>
        <v>0</v>
      </c>
      <c r="K78" s="137">
        <f t="shared" si="7"/>
        <v>0</v>
      </c>
      <c r="L78" s="137"/>
      <c r="M78" s="137">
        <f t="shared" si="7"/>
        <v>0</v>
      </c>
      <c r="N78" s="30"/>
      <c r="O78" s="30"/>
      <c r="P78" s="30"/>
      <c r="Q78" s="30"/>
      <c r="R78" s="30"/>
      <c r="S78" s="30"/>
      <c r="T78" s="30"/>
      <c r="U78" s="30"/>
    </row>
    <row r="79" spans="1:21" s="31" customFormat="1" ht="15.75">
      <c r="A79" s="213"/>
      <c r="B79" s="213"/>
      <c r="C79" s="222"/>
      <c r="D79" s="219"/>
      <c r="E79" s="130" t="s">
        <v>13</v>
      </c>
      <c r="F79" s="138">
        <v>0</v>
      </c>
      <c r="G79" s="139">
        <v>0</v>
      </c>
      <c r="H79" s="139">
        <v>0</v>
      </c>
      <c r="I79" s="139">
        <v>0</v>
      </c>
      <c r="J79" s="139">
        <v>0</v>
      </c>
      <c r="K79" s="139">
        <v>0</v>
      </c>
      <c r="L79" s="139"/>
      <c r="M79" s="139">
        <v>0</v>
      </c>
      <c r="N79" s="30"/>
      <c r="O79" s="30"/>
      <c r="P79" s="30"/>
      <c r="Q79" s="30"/>
      <c r="R79" s="30"/>
      <c r="S79" s="30"/>
      <c r="T79" s="30"/>
      <c r="U79" s="30"/>
    </row>
    <row r="80" spans="1:21" s="31" customFormat="1" ht="15.75">
      <c r="A80" s="213"/>
      <c r="B80" s="213"/>
      <c r="C80" s="222"/>
      <c r="D80" s="219"/>
      <c r="E80" s="130" t="s">
        <v>14</v>
      </c>
      <c r="F80" s="138">
        <f>SUM(G80:M80)</f>
        <v>5343.73</v>
      </c>
      <c r="G80" s="139">
        <v>0</v>
      </c>
      <c r="H80" s="139"/>
      <c r="I80" s="139">
        <v>5343.73</v>
      </c>
      <c r="J80" s="139">
        <v>0</v>
      </c>
      <c r="K80" s="139">
        <v>0</v>
      </c>
      <c r="L80" s="139"/>
      <c r="M80" s="139">
        <v>0</v>
      </c>
      <c r="N80" s="30"/>
      <c r="O80" s="30"/>
      <c r="P80" s="30"/>
      <c r="Q80" s="30"/>
      <c r="R80" s="30"/>
      <c r="S80" s="30"/>
      <c r="T80" s="30"/>
      <c r="U80" s="30"/>
    </row>
    <row r="81" spans="1:21" s="31" customFormat="1" ht="31.5">
      <c r="A81" s="214"/>
      <c r="B81" s="214"/>
      <c r="C81" s="223"/>
      <c r="D81" s="220"/>
      <c r="E81" s="130" t="s">
        <v>15</v>
      </c>
      <c r="F81" s="138"/>
      <c r="G81" s="139"/>
      <c r="H81" s="139"/>
      <c r="I81" s="139"/>
      <c r="J81" s="139"/>
      <c r="K81" s="139"/>
      <c r="L81" s="139"/>
      <c r="M81" s="139"/>
      <c r="N81" s="30"/>
      <c r="O81" s="30"/>
      <c r="P81" s="30"/>
      <c r="Q81" s="30"/>
      <c r="R81" s="30"/>
      <c r="S81" s="30"/>
      <c r="T81" s="30"/>
      <c r="U81" s="30"/>
    </row>
    <row r="82" spans="1:21" s="31" customFormat="1" ht="15.75" customHeight="1">
      <c r="A82" s="212" t="s">
        <v>182</v>
      </c>
      <c r="B82" s="212" t="s">
        <v>239</v>
      </c>
      <c r="C82" s="221">
        <v>2015</v>
      </c>
      <c r="D82" s="218" t="s">
        <v>180</v>
      </c>
      <c r="E82" s="133" t="s">
        <v>11</v>
      </c>
      <c r="F82" s="137">
        <f aca="true" t="shared" si="8" ref="F82:M82">SUM(F83:F85)</f>
        <v>3206.24</v>
      </c>
      <c r="G82" s="137">
        <f t="shared" si="8"/>
        <v>0</v>
      </c>
      <c r="H82" s="137">
        <f t="shared" si="8"/>
        <v>0</v>
      </c>
      <c r="I82" s="137">
        <f t="shared" si="8"/>
        <v>3206.24</v>
      </c>
      <c r="J82" s="137">
        <f t="shared" si="8"/>
        <v>0</v>
      </c>
      <c r="K82" s="137">
        <f t="shared" si="8"/>
        <v>0</v>
      </c>
      <c r="L82" s="137"/>
      <c r="M82" s="137">
        <f t="shared" si="8"/>
        <v>0</v>
      </c>
      <c r="N82" s="30"/>
      <c r="O82" s="30"/>
      <c r="P82" s="30"/>
      <c r="Q82" s="30"/>
      <c r="R82" s="30"/>
      <c r="S82" s="30"/>
      <c r="T82" s="30"/>
      <c r="U82" s="30"/>
    </row>
    <row r="83" spans="1:21" s="31" customFormat="1" ht="15.75">
      <c r="A83" s="213"/>
      <c r="B83" s="213"/>
      <c r="C83" s="222"/>
      <c r="D83" s="219"/>
      <c r="E83" s="130" t="s">
        <v>13</v>
      </c>
      <c r="F83" s="138">
        <v>0</v>
      </c>
      <c r="G83" s="139">
        <v>0</v>
      </c>
      <c r="H83" s="139">
        <v>0</v>
      </c>
      <c r="I83" s="139">
        <v>0</v>
      </c>
      <c r="J83" s="139">
        <v>0</v>
      </c>
      <c r="K83" s="139">
        <v>0</v>
      </c>
      <c r="L83" s="139"/>
      <c r="M83" s="139">
        <v>0</v>
      </c>
      <c r="N83" s="30"/>
      <c r="O83" s="30"/>
      <c r="P83" s="30"/>
      <c r="Q83" s="30"/>
      <c r="R83" s="30"/>
      <c r="S83" s="30"/>
      <c r="T83" s="30"/>
      <c r="U83" s="30"/>
    </row>
    <row r="84" spans="1:21" s="31" customFormat="1" ht="15.75">
      <c r="A84" s="213"/>
      <c r="B84" s="213"/>
      <c r="C84" s="222"/>
      <c r="D84" s="219"/>
      <c r="E84" s="130" t="s">
        <v>14</v>
      </c>
      <c r="F84" s="138">
        <f>SUM(G84:M84)</f>
        <v>3206.24</v>
      </c>
      <c r="G84" s="139">
        <v>0</v>
      </c>
      <c r="H84" s="139"/>
      <c r="I84" s="139">
        <v>3206.24</v>
      </c>
      <c r="J84" s="139">
        <v>0</v>
      </c>
      <c r="K84" s="139">
        <v>0</v>
      </c>
      <c r="L84" s="139"/>
      <c r="M84" s="139">
        <v>0</v>
      </c>
      <c r="N84" s="30"/>
      <c r="O84" s="30"/>
      <c r="P84" s="30"/>
      <c r="Q84" s="30"/>
      <c r="R84" s="30"/>
      <c r="S84" s="30"/>
      <c r="T84" s="30"/>
      <c r="U84" s="30"/>
    </row>
    <row r="85" spans="1:21" s="31" customFormat="1" ht="31.5">
      <c r="A85" s="214"/>
      <c r="B85" s="214"/>
      <c r="C85" s="223"/>
      <c r="D85" s="220"/>
      <c r="E85" s="130" t="s">
        <v>15</v>
      </c>
      <c r="F85" s="138"/>
      <c r="G85" s="139"/>
      <c r="H85" s="139"/>
      <c r="I85" s="139"/>
      <c r="J85" s="139"/>
      <c r="K85" s="139"/>
      <c r="L85" s="139"/>
      <c r="M85" s="139"/>
      <c r="N85" s="30"/>
      <c r="O85" s="30"/>
      <c r="P85" s="30"/>
      <c r="Q85" s="30"/>
      <c r="R85" s="30"/>
      <c r="S85" s="30"/>
      <c r="T85" s="30"/>
      <c r="U85" s="30"/>
    </row>
    <row r="86" spans="1:21" s="31" customFormat="1" ht="15.75" customHeight="1">
      <c r="A86" s="212" t="s">
        <v>183</v>
      </c>
      <c r="B86" s="212" t="s">
        <v>240</v>
      </c>
      <c r="C86" s="221">
        <v>2015</v>
      </c>
      <c r="D86" s="218" t="s">
        <v>180</v>
      </c>
      <c r="E86" s="133" t="s">
        <v>11</v>
      </c>
      <c r="F86" s="137">
        <f aca="true" t="shared" si="9" ref="F86:M86">SUM(F87:F89)</f>
        <v>1277.85</v>
      </c>
      <c r="G86" s="137">
        <f t="shared" si="9"/>
        <v>0</v>
      </c>
      <c r="H86" s="137">
        <f t="shared" si="9"/>
        <v>0</v>
      </c>
      <c r="I86" s="137">
        <f t="shared" si="9"/>
        <v>1277.85</v>
      </c>
      <c r="J86" s="137">
        <f t="shared" si="9"/>
        <v>0</v>
      </c>
      <c r="K86" s="137">
        <f t="shared" si="9"/>
        <v>0</v>
      </c>
      <c r="L86" s="137"/>
      <c r="M86" s="137">
        <f t="shared" si="9"/>
        <v>0</v>
      </c>
      <c r="N86" s="30"/>
      <c r="O86" s="30"/>
      <c r="P86" s="30"/>
      <c r="Q86" s="30"/>
      <c r="R86" s="30"/>
      <c r="S86" s="30"/>
      <c r="T86" s="30"/>
      <c r="U86" s="30"/>
    </row>
    <row r="87" spans="1:21" s="31" customFormat="1" ht="15.75">
      <c r="A87" s="213"/>
      <c r="B87" s="213"/>
      <c r="C87" s="222"/>
      <c r="D87" s="219"/>
      <c r="E87" s="130" t="s">
        <v>13</v>
      </c>
      <c r="F87" s="138">
        <v>0</v>
      </c>
      <c r="G87" s="139">
        <v>0</v>
      </c>
      <c r="H87" s="139">
        <v>0</v>
      </c>
      <c r="I87" s="139">
        <v>0</v>
      </c>
      <c r="J87" s="139">
        <v>0</v>
      </c>
      <c r="K87" s="139">
        <v>0</v>
      </c>
      <c r="L87" s="139"/>
      <c r="M87" s="139">
        <v>0</v>
      </c>
      <c r="N87" s="30"/>
      <c r="O87" s="30"/>
      <c r="P87" s="30"/>
      <c r="Q87" s="30"/>
      <c r="R87" s="30"/>
      <c r="S87" s="30"/>
      <c r="T87" s="30"/>
      <c r="U87" s="30"/>
    </row>
    <row r="88" spans="1:21" s="31" customFormat="1" ht="15.75">
      <c r="A88" s="213"/>
      <c r="B88" s="213"/>
      <c r="C88" s="222"/>
      <c r="D88" s="219"/>
      <c r="E88" s="130" t="s">
        <v>14</v>
      </c>
      <c r="F88" s="138">
        <f>SUM(G88:M88)</f>
        <v>1277.85</v>
      </c>
      <c r="G88" s="139">
        <v>0</v>
      </c>
      <c r="H88" s="139"/>
      <c r="I88" s="139">
        <v>1277.85</v>
      </c>
      <c r="J88" s="139">
        <v>0</v>
      </c>
      <c r="K88" s="139">
        <v>0</v>
      </c>
      <c r="L88" s="139"/>
      <c r="M88" s="139">
        <v>0</v>
      </c>
      <c r="N88" s="30"/>
      <c r="O88" s="30"/>
      <c r="P88" s="30"/>
      <c r="Q88" s="30"/>
      <c r="R88" s="30"/>
      <c r="S88" s="30"/>
      <c r="T88" s="30"/>
      <c r="U88" s="30"/>
    </row>
    <row r="89" spans="1:21" s="31" customFormat="1" ht="31.5">
      <c r="A89" s="214"/>
      <c r="B89" s="214"/>
      <c r="C89" s="223"/>
      <c r="D89" s="220"/>
      <c r="E89" s="130" t="s">
        <v>15</v>
      </c>
      <c r="F89" s="138"/>
      <c r="G89" s="139"/>
      <c r="H89" s="139"/>
      <c r="I89" s="139"/>
      <c r="J89" s="139"/>
      <c r="K89" s="139"/>
      <c r="L89" s="139"/>
      <c r="M89" s="139"/>
      <c r="N89" s="30"/>
      <c r="O89" s="30"/>
      <c r="P89" s="30"/>
      <c r="Q89" s="30"/>
      <c r="R89" s="30"/>
      <c r="S89" s="30"/>
      <c r="T89" s="30"/>
      <c r="U89" s="30"/>
    </row>
    <row r="90" spans="1:21" s="31" customFormat="1" ht="15.75" customHeight="1">
      <c r="A90" s="212" t="s">
        <v>184</v>
      </c>
      <c r="B90" s="212" t="s">
        <v>241</v>
      </c>
      <c r="C90" s="221">
        <v>2016</v>
      </c>
      <c r="D90" s="218" t="s">
        <v>180</v>
      </c>
      <c r="E90" s="133" t="s">
        <v>11</v>
      </c>
      <c r="F90" s="137">
        <f aca="true" t="shared" si="10" ref="F90:M90">SUM(F91:F93)</f>
        <v>1672.82</v>
      </c>
      <c r="G90" s="137">
        <f t="shared" si="10"/>
        <v>0</v>
      </c>
      <c r="H90" s="137">
        <f t="shared" si="10"/>
        <v>0</v>
      </c>
      <c r="I90" s="137">
        <f t="shared" si="10"/>
        <v>0</v>
      </c>
      <c r="J90" s="137">
        <f t="shared" si="10"/>
        <v>1672.82</v>
      </c>
      <c r="K90" s="137">
        <f t="shared" si="10"/>
        <v>0</v>
      </c>
      <c r="L90" s="137"/>
      <c r="M90" s="137">
        <f t="shared" si="10"/>
        <v>0</v>
      </c>
      <c r="N90" s="30"/>
      <c r="O90" s="30"/>
      <c r="P90" s="30"/>
      <c r="Q90" s="30"/>
      <c r="R90" s="30"/>
      <c r="S90" s="30"/>
      <c r="T90" s="30"/>
      <c r="U90" s="30"/>
    </row>
    <row r="91" spans="1:21" s="31" customFormat="1" ht="15.75">
      <c r="A91" s="213"/>
      <c r="B91" s="213"/>
      <c r="C91" s="222"/>
      <c r="D91" s="219"/>
      <c r="E91" s="130" t="s">
        <v>13</v>
      </c>
      <c r="F91" s="138">
        <v>0</v>
      </c>
      <c r="G91" s="139">
        <v>0</v>
      </c>
      <c r="H91" s="139">
        <v>0</v>
      </c>
      <c r="I91" s="139">
        <v>0</v>
      </c>
      <c r="J91" s="139">
        <v>0</v>
      </c>
      <c r="K91" s="139">
        <v>0</v>
      </c>
      <c r="L91" s="139"/>
      <c r="M91" s="139">
        <v>0</v>
      </c>
      <c r="N91" s="30"/>
      <c r="O91" s="30"/>
      <c r="P91" s="30"/>
      <c r="Q91" s="30"/>
      <c r="R91" s="30"/>
      <c r="S91" s="30"/>
      <c r="T91" s="30"/>
      <c r="U91" s="30"/>
    </row>
    <row r="92" spans="1:21" s="31" customFormat="1" ht="15.75">
      <c r="A92" s="213"/>
      <c r="B92" s="213"/>
      <c r="C92" s="222"/>
      <c r="D92" s="219"/>
      <c r="E92" s="130" t="s">
        <v>14</v>
      </c>
      <c r="F92" s="138">
        <f>SUM(G92:M92)</f>
        <v>1672.82</v>
      </c>
      <c r="G92" s="139">
        <v>0</v>
      </c>
      <c r="H92" s="139"/>
      <c r="I92" s="139">
        <v>0</v>
      </c>
      <c r="J92" s="139">
        <v>1672.82</v>
      </c>
      <c r="K92" s="139">
        <v>0</v>
      </c>
      <c r="L92" s="139"/>
      <c r="M92" s="139">
        <v>0</v>
      </c>
      <c r="N92" s="30"/>
      <c r="O92" s="30"/>
      <c r="P92" s="30"/>
      <c r="Q92" s="30"/>
      <c r="R92" s="30"/>
      <c r="S92" s="30"/>
      <c r="T92" s="30"/>
      <c r="U92" s="30"/>
    </row>
    <row r="93" spans="1:21" s="31" customFormat="1" ht="31.5">
      <c r="A93" s="214"/>
      <c r="B93" s="214"/>
      <c r="C93" s="223"/>
      <c r="D93" s="220"/>
      <c r="E93" s="130" t="s">
        <v>15</v>
      </c>
      <c r="F93" s="138"/>
      <c r="G93" s="139"/>
      <c r="H93" s="139"/>
      <c r="I93" s="139"/>
      <c r="J93" s="139"/>
      <c r="K93" s="139"/>
      <c r="L93" s="139"/>
      <c r="M93" s="139"/>
      <c r="N93" s="30"/>
      <c r="O93" s="30"/>
      <c r="P93" s="30"/>
      <c r="Q93" s="30"/>
      <c r="R93" s="30"/>
      <c r="S93" s="30"/>
      <c r="T93" s="30"/>
      <c r="U93" s="30"/>
    </row>
    <row r="94" spans="1:21" s="31" customFormat="1" ht="15.75" customHeight="1">
      <c r="A94" s="212" t="s">
        <v>185</v>
      </c>
      <c r="B94" s="212" t="s">
        <v>242</v>
      </c>
      <c r="C94" s="221">
        <v>2016</v>
      </c>
      <c r="D94" s="218" t="s">
        <v>180</v>
      </c>
      <c r="E94" s="133" t="s">
        <v>11</v>
      </c>
      <c r="F94" s="137">
        <f aca="true" t="shared" si="11" ref="F94:M94">SUM(F95:F97)</f>
        <v>999.34</v>
      </c>
      <c r="G94" s="137">
        <f t="shared" si="11"/>
        <v>0</v>
      </c>
      <c r="H94" s="137">
        <f t="shared" si="11"/>
        <v>0</v>
      </c>
      <c r="I94" s="137">
        <f t="shared" si="11"/>
        <v>0</v>
      </c>
      <c r="J94" s="137">
        <f t="shared" si="11"/>
        <v>999.34</v>
      </c>
      <c r="K94" s="137">
        <f t="shared" si="11"/>
        <v>0</v>
      </c>
      <c r="L94" s="137"/>
      <c r="M94" s="137">
        <f t="shared" si="11"/>
        <v>0</v>
      </c>
      <c r="N94" s="30"/>
      <c r="O94" s="30"/>
      <c r="P94" s="30"/>
      <c r="Q94" s="30"/>
      <c r="R94" s="30"/>
      <c r="S94" s="30"/>
      <c r="T94" s="30"/>
      <c r="U94" s="30"/>
    </row>
    <row r="95" spans="1:21" s="31" customFormat="1" ht="15.75">
      <c r="A95" s="213"/>
      <c r="B95" s="213"/>
      <c r="C95" s="222"/>
      <c r="D95" s="219"/>
      <c r="E95" s="130" t="s">
        <v>13</v>
      </c>
      <c r="F95" s="138">
        <v>0</v>
      </c>
      <c r="G95" s="139">
        <v>0</v>
      </c>
      <c r="H95" s="139">
        <v>0</v>
      </c>
      <c r="I95" s="139">
        <v>0</v>
      </c>
      <c r="J95" s="139">
        <v>0</v>
      </c>
      <c r="K95" s="139">
        <v>0</v>
      </c>
      <c r="L95" s="139"/>
      <c r="M95" s="139">
        <v>0</v>
      </c>
      <c r="N95" s="30"/>
      <c r="O95" s="30"/>
      <c r="P95" s="30"/>
      <c r="Q95" s="30"/>
      <c r="R95" s="30"/>
      <c r="S95" s="30"/>
      <c r="T95" s="30"/>
      <c r="U95" s="30"/>
    </row>
    <row r="96" spans="1:21" s="31" customFormat="1" ht="15.75">
      <c r="A96" s="213"/>
      <c r="B96" s="213"/>
      <c r="C96" s="222"/>
      <c r="D96" s="219"/>
      <c r="E96" s="130" t="s">
        <v>14</v>
      </c>
      <c r="F96" s="138">
        <f>SUM(G96:M96)</f>
        <v>999.34</v>
      </c>
      <c r="G96" s="139">
        <v>0</v>
      </c>
      <c r="H96" s="139"/>
      <c r="I96" s="139">
        <v>0</v>
      </c>
      <c r="J96" s="139">
        <v>999.34</v>
      </c>
      <c r="K96" s="139">
        <v>0</v>
      </c>
      <c r="L96" s="139"/>
      <c r="M96" s="139">
        <v>0</v>
      </c>
      <c r="N96" s="30"/>
      <c r="O96" s="30"/>
      <c r="P96" s="30"/>
      <c r="Q96" s="30"/>
      <c r="R96" s="30"/>
      <c r="S96" s="30"/>
      <c r="T96" s="30"/>
      <c r="U96" s="30"/>
    </row>
    <row r="97" spans="1:21" s="31" customFormat="1" ht="31.5">
      <c r="A97" s="214"/>
      <c r="B97" s="214"/>
      <c r="C97" s="223"/>
      <c r="D97" s="220"/>
      <c r="E97" s="130" t="s">
        <v>15</v>
      </c>
      <c r="F97" s="138"/>
      <c r="G97" s="139"/>
      <c r="H97" s="139"/>
      <c r="I97" s="139"/>
      <c r="J97" s="139"/>
      <c r="K97" s="139"/>
      <c r="L97" s="139"/>
      <c r="M97" s="139"/>
      <c r="N97" s="30"/>
      <c r="O97" s="30"/>
      <c r="P97" s="30"/>
      <c r="Q97" s="30"/>
      <c r="R97" s="30"/>
      <c r="S97" s="30"/>
      <c r="T97" s="30"/>
      <c r="U97" s="30"/>
    </row>
    <row r="98" spans="1:21" s="31" customFormat="1" ht="15.75" customHeight="1">
      <c r="A98" s="212" t="s">
        <v>186</v>
      </c>
      <c r="B98" s="212" t="s">
        <v>243</v>
      </c>
      <c r="C98" s="221">
        <v>2016</v>
      </c>
      <c r="D98" s="218" t="s">
        <v>180</v>
      </c>
      <c r="E98" s="133" t="s">
        <v>11</v>
      </c>
      <c r="F98" s="137">
        <f aca="true" t="shared" si="12" ref="F98:M98">SUM(F99:F101)</f>
        <v>855.29</v>
      </c>
      <c r="G98" s="137">
        <f t="shared" si="12"/>
        <v>0</v>
      </c>
      <c r="H98" s="137">
        <f t="shared" si="12"/>
        <v>0</v>
      </c>
      <c r="I98" s="137">
        <f t="shared" si="12"/>
        <v>0</v>
      </c>
      <c r="J98" s="137">
        <f t="shared" si="12"/>
        <v>855.29</v>
      </c>
      <c r="K98" s="137">
        <f t="shared" si="12"/>
        <v>0</v>
      </c>
      <c r="L98" s="137"/>
      <c r="M98" s="137">
        <f t="shared" si="12"/>
        <v>0</v>
      </c>
      <c r="N98" s="30"/>
      <c r="O98" s="30"/>
      <c r="P98" s="30"/>
      <c r="Q98" s="30"/>
      <c r="R98" s="30"/>
      <c r="S98" s="30"/>
      <c r="T98" s="30"/>
      <c r="U98" s="30"/>
    </row>
    <row r="99" spans="1:21" s="31" customFormat="1" ht="15.75">
      <c r="A99" s="213"/>
      <c r="B99" s="213"/>
      <c r="C99" s="222"/>
      <c r="D99" s="219"/>
      <c r="E99" s="130" t="s">
        <v>13</v>
      </c>
      <c r="F99" s="138">
        <v>0</v>
      </c>
      <c r="G99" s="139">
        <v>0</v>
      </c>
      <c r="H99" s="139">
        <v>0</v>
      </c>
      <c r="I99" s="139">
        <v>0</v>
      </c>
      <c r="J99" s="139">
        <v>0</v>
      </c>
      <c r="K99" s="139">
        <v>0</v>
      </c>
      <c r="L99" s="139"/>
      <c r="M99" s="139">
        <v>0</v>
      </c>
      <c r="N99" s="30"/>
      <c r="O99" s="30"/>
      <c r="P99" s="30"/>
      <c r="Q99" s="30"/>
      <c r="R99" s="30"/>
      <c r="S99" s="30"/>
      <c r="T99" s="30"/>
      <c r="U99" s="30"/>
    </row>
    <row r="100" spans="1:21" s="31" customFormat="1" ht="15.75">
      <c r="A100" s="213"/>
      <c r="B100" s="213"/>
      <c r="C100" s="222"/>
      <c r="D100" s="219"/>
      <c r="E100" s="130" t="s">
        <v>14</v>
      </c>
      <c r="F100" s="138">
        <f>SUM(G100:M100)</f>
        <v>855.29</v>
      </c>
      <c r="G100" s="139">
        <v>0</v>
      </c>
      <c r="H100" s="139"/>
      <c r="I100" s="139">
        <v>0</v>
      </c>
      <c r="J100" s="139">
        <v>855.29</v>
      </c>
      <c r="K100" s="139">
        <v>0</v>
      </c>
      <c r="L100" s="139"/>
      <c r="M100" s="139">
        <v>0</v>
      </c>
      <c r="N100" s="30"/>
      <c r="O100" s="30"/>
      <c r="P100" s="30"/>
      <c r="Q100" s="30"/>
      <c r="R100" s="30"/>
      <c r="S100" s="30"/>
      <c r="T100" s="30"/>
      <c r="U100" s="30"/>
    </row>
    <row r="101" spans="1:21" s="31" customFormat="1" ht="31.5">
      <c r="A101" s="214"/>
      <c r="B101" s="214"/>
      <c r="C101" s="223"/>
      <c r="D101" s="220"/>
      <c r="E101" s="130" t="s">
        <v>15</v>
      </c>
      <c r="F101" s="138"/>
      <c r="G101" s="139"/>
      <c r="H101" s="139"/>
      <c r="I101" s="139"/>
      <c r="J101" s="139"/>
      <c r="K101" s="139"/>
      <c r="L101" s="139"/>
      <c r="M101" s="139"/>
      <c r="N101" s="30"/>
      <c r="O101" s="30"/>
      <c r="P101" s="30"/>
      <c r="Q101" s="30"/>
      <c r="R101" s="30"/>
      <c r="S101" s="30"/>
      <c r="T101" s="30"/>
      <c r="U101" s="30"/>
    </row>
    <row r="102" spans="1:21" s="31" customFormat="1" ht="15.75">
      <c r="A102" s="212" t="s">
        <v>187</v>
      </c>
      <c r="B102" s="212" t="s">
        <v>244</v>
      </c>
      <c r="C102" s="215">
        <v>2016</v>
      </c>
      <c r="D102" s="218" t="s">
        <v>180</v>
      </c>
      <c r="E102" s="133" t="s">
        <v>11</v>
      </c>
      <c r="F102" s="137">
        <f aca="true" t="shared" si="13" ref="F102:M102">SUM(F103:F105)</f>
        <v>632.91</v>
      </c>
      <c r="G102" s="137">
        <f t="shared" si="13"/>
        <v>0</v>
      </c>
      <c r="H102" s="137">
        <f t="shared" si="13"/>
        <v>0</v>
      </c>
      <c r="I102" s="137">
        <f t="shared" si="13"/>
        <v>0</v>
      </c>
      <c r="J102" s="137">
        <f t="shared" si="13"/>
        <v>632.91</v>
      </c>
      <c r="K102" s="137">
        <f t="shared" si="13"/>
        <v>0</v>
      </c>
      <c r="L102" s="137"/>
      <c r="M102" s="137">
        <f t="shared" si="13"/>
        <v>0</v>
      </c>
      <c r="N102" s="30"/>
      <c r="O102" s="30"/>
      <c r="P102" s="30"/>
      <c r="Q102" s="30"/>
      <c r="R102" s="30"/>
      <c r="S102" s="30"/>
      <c r="T102" s="30"/>
      <c r="U102" s="30"/>
    </row>
    <row r="103" spans="1:21" s="31" customFormat="1" ht="15.75">
      <c r="A103" s="213"/>
      <c r="B103" s="213"/>
      <c r="C103" s="216"/>
      <c r="D103" s="219"/>
      <c r="E103" s="130" t="s">
        <v>13</v>
      </c>
      <c r="F103" s="138">
        <v>0</v>
      </c>
      <c r="G103" s="139">
        <v>0</v>
      </c>
      <c r="H103" s="139">
        <v>0</v>
      </c>
      <c r="I103" s="139">
        <v>0</v>
      </c>
      <c r="J103" s="139">
        <v>0</v>
      </c>
      <c r="K103" s="139">
        <v>0</v>
      </c>
      <c r="L103" s="139"/>
      <c r="M103" s="139">
        <v>0</v>
      </c>
      <c r="N103" s="30"/>
      <c r="O103" s="30"/>
      <c r="P103" s="30"/>
      <c r="Q103" s="30"/>
      <c r="R103" s="30"/>
      <c r="S103" s="30"/>
      <c r="T103" s="30"/>
      <c r="U103" s="30"/>
    </row>
    <row r="104" spans="1:21" s="31" customFormat="1" ht="15.75">
      <c r="A104" s="213"/>
      <c r="B104" s="213"/>
      <c r="C104" s="216"/>
      <c r="D104" s="219"/>
      <c r="E104" s="130" t="s">
        <v>14</v>
      </c>
      <c r="F104" s="138">
        <f>SUM(G104:M104)</f>
        <v>632.91</v>
      </c>
      <c r="G104" s="139">
        <v>0</v>
      </c>
      <c r="H104" s="139"/>
      <c r="I104" s="139">
        <v>0</v>
      </c>
      <c r="J104" s="139">
        <v>632.91</v>
      </c>
      <c r="K104" s="139">
        <v>0</v>
      </c>
      <c r="L104" s="139"/>
      <c r="M104" s="139">
        <v>0</v>
      </c>
      <c r="N104" s="30"/>
      <c r="O104" s="30"/>
      <c r="P104" s="30"/>
      <c r="Q104" s="30"/>
      <c r="R104" s="30"/>
      <c r="S104" s="30"/>
      <c r="T104" s="30"/>
      <c r="U104" s="30"/>
    </row>
    <row r="105" spans="1:21" s="31" customFormat="1" ht="31.5">
      <c r="A105" s="214"/>
      <c r="B105" s="214"/>
      <c r="C105" s="217"/>
      <c r="D105" s="220"/>
      <c r="E105" s="130" t="s">
        <v>15</v>
      </c>
      <c r="F105" s="138"/>
      <c r="G105" s="139"/>
      <c r="H105" s="139"/>
      <c r="I105" s="139"/>
      <c r="J105" s="139"/>
      <c r="K105" s="139"/>
      <c r="L105" s="139"/>
      <c r="M105" s="139"/>
      <c r="N105" s="30"/>
      <c r="O105" s="30"/>
      <c r="P105" s="30"/>
      <c r="Q105" s="30"/>
      <c r="R105" s="30"/>
      <c r="S105" s="30"/>
      <c r="T105" s="30"/>
      <c r="U105" s="30"/>
    </row>
    <row r="106" spans="1:21" s="39" customFormat="1" ht="15.75" customHeight="1">
      <c r="A106" s="212" t="s">
        <v>188</v>
      </c>
      <c r="B106" s="212" t="s">
        <v>245</v>
      </c>
      <c r="C106" s="215">
        <v>2016</v>
      </c>
      <c r="D106" s="218" t="s">
        <v>180</v>
      </c>
      <c r="E106" s="133" t="s">
        <v>11</v>
      </c>
      <c r="F106" s="137">
        <f aca="true" t="shared" si="14" ref="F106:M106">SUM(F107:F109)</f>
        <v>2323.36</v>
      </c>
      <c r="G106" s="137">
        <f t="shared" si="14"/>
        <v>0</v>
      </c>
      <c r="H106" s="137">
        <f t="shared" si="14"/>
        <v>0</v>
      </c>
      <c r="I106" s="137">
        <f t="shared" si="14"/>
        <v>0</v>
      </c>
      <c r="J106" s="137">
        <f t="shared" si="14"/>
        <v>2323.36</v>
      </c>
      <c r="K106" s="137">
        <f t="shared" si="14"/>
        <v>0</v>
      </c>
      <c r="L106" s="137"/>
      <c r="M106" s="137">
        <f t="shared" si="14"/>
        <v>0</v>
      </c>
      <c r="N106" s="118"/>
      <c r="O106" s="118"/>
      <c r="P106" s="118"/>
      <c r="Q106" s="118"/>
      <c r="R106" s="118"/>
      <c r="S106" s="118"/>
      <c r="T106" s="118"/>
      <c r="U106" s="118"/>
    </row>
    <row r="107" spans="1:21" s="38" customFormat="1" ht="15.75">
      <c r="A107" s="213"/>
      <c r="B107" s="213"/>
      <c r="C107" s="216"/>
      <c r="D107" s="219"/>
      <c r="E107" s="130" t="s">
        <v>13</v>
      </c>
      <c r="F107" s="138">
        <v>0</v>
      </c>
      <c r="G107" s="139">
        <v>0</v>
      </c>
      <c r="H107" s="139">
        <v>0</v>
      </c>
      <c r="I107" s="139">
        <v>0</v>
      </c>
      <c r="J107" s="139">
        <v>0</v>
      </c>
      <c r="K107" s="139">
        <v>0</v>
      </c>
      <c r="L107" s="139"/>
      <c r="M107" s="139">
        <v>0</v>
      </c>
      <c r="N107" s="117"/>
      <c r="O107" s="117"/>
      <c r="P107" s="117"/>
      <c r="Q107" s="117"/>
      <c r="R107" s="117"/>
      <c r="S107" s="117"/>
      <c r="T107" s="117"/>
      <c r="U107" s="117"/>
    </row>
    <row r="108" spans="1:21" s="38" customFormat="1" ht="15.75">
      <c r="A108" s="213"/>
      <c r="B108" s="213"/>
      <c r="C108" s="216"/>
      <c r="D108" s="219"/>
      <c r="E108" s="130" t="s">
        <v>14</v>
      </c>
      <c r="F108" s="138">
        <f>SUM(G108:M108)</f>
        <v>2323.36</v>
      </c>
      <c r="G108" s="139">
        <v>0</v>
      </c>
      <c r="H108" s="139"/>
      <c r="I108" s="139">
        <v>0</v>
      </c>
      <c r="J108" s="139">
        <v>2323.36</v>
      </c>
      <c r="K108" s="139">
        <v>0</v>
      </c>
      <c r="L108" s="139"/>
      <c r="M108" s="139">
        <v>0</v>
      </c>
      <c r="N108" s="117"/>
      <c r="O108" s="117"/>
      <c r="P108" s="117"/>
      <c r="Q108" s="117"/>
      <c r="R108" s="117"/>
      <c r="S108" s="117"/>
      <c r="T108" s="117"/>
      <c r="U108" s="117"/>
    </row>
    <row r="109" spans="1:21" s="38" customFormat="1" ht="35.25" customHeight="1">
      <c r="A109" s="214"/>
      <c r="B109" s="214"/>
      <c r="C109" s="217"/>
      <c r="D109" s="220"/>
      <c r="E109" s="130" t="s">
        <v>15</v>
      </c>
      <c r="F109" s="138"/>
      <c r="G109" s="139"/>
      <c r="H109" s="139"/>
      <c r="I109" s="139"/>
      <c r="J109" s="139"/>
      <c r="K109" s="139"/>
      <c r="L109" s="139"/>
      <c r="M109" s="139"/>
      <c r="N109" s="117"/>
      <c r="O109" s="117"/>
      <c r="P109" s="117"/>
      <c r="Q109" s="117"/>
      <c r="R109" s="117"/>
      <c r="S109" s="117"/>
      <c r="T109" s="117"/>
      <c r="U109" s="117"/>
    </row>
    <row r="110" spans="1:21" s="38" customFormat="1" ht="28.5" customHeight="1">
      <c r="A110" s="212" t="s">
        <v>189</v>
      </c>
      <c r="B110" s="212" t="s">
        <v>246</v>
      </c>
      <c r="C110" s="221">
        <v>2016</v>
      </c>
      <c r="D110" s="218" t="s">
        <v>180</v>
      </c>
      <c r="E110" s="133" t="s">
        <v>11</v>
      </c>
      <c r="F110" s="137">
        <f aca="true" t="shared" si="15" ref="F110:M110">SUM(F111:F113)</f>
        <v>1394.02</v>
      </c>
      <c r="G110" s="137">
        <f t="shared" si="15"/>
        <v>0</v>
      </c>
      <c r="H110" s="137">
        <f t="shared" si="15"/>
        <v>0</v>
      </c>
      <c r="I110" s="137">
        <f t="shared" si="15"/>
        <v>0</v>
      </c>
      <c r="J110" s="137">
        <f t="shared" si="15"/>
        <v>1394.02</v>
      </c>
      <c r="K110" s="137">
        <f t="shared" si="15"/>
        <v>0</v>
      </c>
      <c r="L110" s="137"/>
      <c r="M110" s="137">
        <f t="shared" si="15"/>
        <v>0</v>
      </c>
      <c r="N110" s="117"/>
      <c r="O110" s="117"/>
      <c r="P110" s="117"/>
      <c r="Q110" s="117"/>
      <c r="R110" s="117"/>
      <c r="S110" s="117"/>
      <c r="T110" s="117"/>
      <c r="U110" s="117"/>
    </row>
    <row r="111" spans="1:21" s="38" customFormat="1" ht="19.5" customHeight="1">
      <c r="A111" s="213"/>
      <c r="B111" s="213"/>
      <c r="C111" s="222"/>
      <c r="D111" s="219"/>
      <c r="E111" s="130" t="s">
        <v>13</v>
      </c>
      <c r="F111" s="138">
        <v>0</v>
      </c>
      <c r="G111" s="139">
        <v>0</v>
      </c>
      <c r="H111" s="139">
        <v>0</v>
      </c>
      <c r="I111" s="139">
        <v>0</v>
      </c>
      <c r="J111" s="139">
        <v>0</v>
      </c>
      <c r="K111" s="139">
        <v>0</v>
      </c>
      <c r="L111" s="139"/>
      <c r="M111" s="139">
        <v>0</v>
      </c>
      <c r="N111" s="117"/>
      <c r="O111" s="117"/>
      <c r="P111" s="117"/>
      <c r="Q111" s="117"/>
      <c r="R111" s="117"/>
      <c r="S111" s="117"/>
      <c r="T111" s="117"/>
      <c r="U111" s="117"/>
    </row>
    <row r="112" spans="1:21" s="38" customFormat="1" ht="14.25" customHeight="1">
      <c r="A112" s="213"/>
      <c r="B112" s="213"/>
      <c r="C112" s="222"/>
      <c r="D112" s="219"/>
      <c r="E112" s="130" t="s">
        <v>14</v>
      </c>
      <c r="F112" s="138">
        <f>SUM(G112:M112)</f>
        <v>1394.02</v>
      </c>
      <c r="G112" s="139">
        <v>0</v>
      </c>
      <c r="H112" s="139"/>
      <c r="I112" s="139">
        <v>0</v>
      </c>
      <c r="J112" s="139">
        <v>1394.02</v>
      </c>
      <c r="K112" s="139">
        <v>0</v>
      </c>
      <c r="L112" s="139"/>
      <c r="M112" s="139">
        <v>0</v>
      </c>
      <c r="N112" s="117"/>
      <c r="O112" s="117"/>
      <c r="P112" s="117"/>
      <c r="Q112" s="117"/>
      <c r="R112" s="117"/>
      <c r="S112" s="117"/>
      <c r="T112" s="117"/>
      <c r="U112" s="117"/>
    </row>
    <row r="113" spans="1:21" s="38" customFormat="1" ht="33" customHeight="1">
      <c r="A113" s="214"/>
      <c r="B113" s="214"/>
      <c r="C113" s="223"/>
      <c r="D113" s="220"/>
      <c r="E113" s="130" t="s">
        <v>15</v>
      </c>
      <c r="F113" s="138"/>
      <c r="G113" s="139"/>
      <c r="H113" s="139"/>
      <c r="I113" s="139"/>
      <c r="J113" s="139"/>
      <c r="K113" s="139"/>
      <c r="L113" s="139"/>
      <c r="M113" s="139"/>
      <c r="N113" s="117"/>
      <c r="O113" s="117"/>
      <c r="P113" s="117"/>
      <c r="Q113" s="117"/>
      <c r="R113" s="117"/>
      <c r="S113" s="117"/>
      <c r="T113" s="117"/>
      <c r="U113" s="117"/>
    </row>
    <row r="114" spans="1:21" s="38" customFormat="1" ht="35.25" customHeight="1">
      <c r="A114" s="212" t="s">
        <v>190</v>
      </c>
      <c r="B114" s="212" t="s">
        <v>247</v>
      </c>
      <c r="C114" s="215">
        <v>2016</v>
      </c>
      <c r="D114" s="218" t="s">
        <v>180</v>
      </c>
      <c r="E114" s="133" t="s">
        <v>11</v>
      </c>
      <c r="F114" s="137">
        <f aca="true" t="shared" si="16" ref="F114:M114">SUM(F115:F117)</f>
        <v>1115.21</v>
      </c>
      <c r="G114" s="137">
        <f t="shared" si="16"/>
        <v>0</v>
      </c>
      <c r="H114" s="137">
        <f t="shared" si="16"/>
        <v>0</v>
      </c>
      <c r="I114" s="137">
        <f t="shared" si="16"/>
        <v>0</v>
      </c>
      <c r="J114" s="137">
        <f t="shared" si="16"/>
        <v>1115.21</v>
      </c>
      <c r="K114" s="137">
        <f t="shared" si="16"/>
        <v>0</v>
      </c>
      <c r="L114" s="137"/>
      <c r="M114" s="137">
        <f t="shared" si="16"/>
        <v>0</v>
      </c>
      <c r="N114" s="117"/>
      <c r="O114" s="117"/>
      <c r="P114" s="117"/>
      <c r="Q114" s="117"/>
      <c r="R114" s="117"/>
      <c r="S114" s="117"/>
      <c r="T114" s="117"/>
      <c r="U114" s="117"/>
    </row>
    <row r="115" spans="1:21" s="38" customFormat="1" ht="24.75" customHeight="1">
      <c r="A115" s="213"/>
      <c r="B115" s="213"/>
      <c r="C115" s="216"/>
      <c r="D115" s="219"/>
      <c r="E115" s="130" t="s">
        <v>13</v>
      </c>
      <c r="F115" s="138">
        <v>0</v>
      </c>
      <c r="G115" s="139">
        <v>0</v>
      </c>
      <c r="H115" s="139">
        <v>0</v>
      </c>
      <c r="I115" s="139">
        <v>0</v>
      </c>
      <c r="J115" s="139">
        <v>0</v>
      </c>
      <c r="K115" s="139">
        <v>0</v>
      </c>
      <c r="L115" s="139"/>
      <c r="M115" s="139">
        <v>0</v>
      </c>
      <c r="N115" s="117"/>
      <c r="O115" s="117"/>
      <c r="P115" s="117"/>
      <c r="Q115" s="117"/>
      <c r="R115" s="117"/>
      <c r="S115" s="117"/>
      <c r="T115" s="117"/>
      <c r="U115" s="117"/>
    </row>
    <row r="116" spans="1:21" s="38" customFormat="1" ht="21.75" customHeight="1">
      <c r="A116" s="213"/>
      <c r="B116" s="213"/>
      <c r="C116" s="216"/>
      <c r="D116" s="219"/>
      <c r="E116" s="130" t="s">
        <v>14</v>
      </c>
      <c r="F116" s="138">
        <f>SUM(G116:M116)</f>
        <v>1115.21</v>
      </c>
      <c r="G116" s="139">
        <v>0</v>
      </c>
      <c r="H116" s="139"/>
      <c r="I116" s="139">
        <v>0</v>
      </c>
      <c r="J116" s="139">
        <v>1115.21</v>
      </c>
      <c r="K116" s="139">
        <v>0</v>
      </c>
      <c r="L116" s="139"/>
      <c r="M116" s="139">
        <v>0</v>
      </c>
      <c r="N116" s="117"/>
      <c r="O116" s="117"/>
      <c r="P116" s="117"/>
      <c r="Q116" s="117"/>
      <c r="R116" s="117"/>
      <c r="S116" s="117"/>
      <c r="T116" s="117"/>
      <c r="U116" s="117"/>
    </row>
    <row r="117" spans="1:21" s="38" customFormat="1" ht="35.25" customHeight="1">
      <c r="A117" s="214"/>
      <c r="B117" s="214"/>
      <c r="C117" s="217"/>
      <c r="D117" s="220"/>
      <c r="E117" s="130" t="s">
        <v>15</v>
      </c>
      <c r="F117" s="138"/>
      <c r="G117" s="139"/>
      <c r="H117" s="139"/>
      <c r="I117" s="139"/>
      <c r="J117" s="139"/>
      <c r="K117" s="139"/>
      <c r="L117" s="139"/>
      <c r="M117" s="139"/>
      <c r="N117" s="117"/>
      <c r="O117" s="117"/>
      <c r="P117" s="117"/>
      <c r="Q117" s="117"/>
      <c r="R117" s="117"/>
      <c r="S117" s="117"/>
      <c r="T117" s="117"/>
      <c r="U117" s="117"/>
    </row>
    <row r="118" spans="1:21" s="38" customFormat="1" ht="35.25" customHeight="1">
      <c r="A118" s="212" t="s">
        <v>191</v>
      </c>
      <c r="B118" s="212" t="s">
        <v>248</v>
      </c>
      <c r="C118" s="215">
        <v>2017</v>
      </c>
      <c r="D118" s="218" t="s">
        <v>180</v>
      </c>
      <c r="E118" s="133" t="s">
        <v>11</v>
      </c>
      <c r="F118" s="137">
        <f aca="true" t="shared" si="17" ref="F118:M118">SUM(F119:F121)</f>
        <v>547.38</v>
      </c>
      <c r="G118" s="137">
        <f t="shared" si="17"/>
        <v>0</v>
      </c>
      <c r="H118" s="137">
        <f t="shared" si="17"/>
        <v>0</v>
      </c>
      <c r="I118" s="137">
        <f t="shared" si="17"/>
        <v>0</v>
      </c>
      <c r="J118" s="137">
        <f t="shared" si="17"/>
        <v>0</v>
      </c>
      <c r="K118" s="137">
        <f t="shared" si="17"/>
        <v>547.38</v>
      </c>
      <c r="L118" s="137"/>
      <c r="M118" s="137">
        <f t="shared" si="17"/>
        <v>0</v>
      </c>
      <c r="N118" s="117"/>
      <c r="O118" s="117"/>
      <c r="P118" s="117"/>
      <c r="Q118" s="117"/>
      <c r="R118" s="117"/>
      <c r="S118" s="117"/>
      <c r="T118" s="117"/>
      <c r="U118" s="117"/>
    </row>
    <row r="119" spans="1:21" s="38" customFormat="1" ht="18.75" customHeight="1">
      <c r="A119" s="213"/>
      <c r="B119" s="213"/>
      <c r="C119" s="216"/>
      <c r="D119" s="219"/>
      <c r="E119" s="130" t="s">
        <v>13</v>
      </c>
      <c r="F119" s="138">
        <v>0</v>
      </c>
      <c r="G119" s="139">
        <v>0</v>
      </c>
      <c r="H119" s="139">
        <v>0</v>
      </c>
      <c r="I119" s="139">
        <v>0</v>
      </c>
      <c r="J119" s="139">
        <v>0</v>
      </c>
      <c r="K119" s="139">
        <v>0</v>
      </c>
      <c r="L119" s="139"/>
      <c r="M119" s="139">
        <v>0</v>
      </c>
      <c r="N119" s="117"/>
      <c r="O119" s="117"/>
      <c r="P119" s="117"/>
      <c r="Q119" s="117"/>
      <c r="R119" s="117"/>
      <c r="S119" s="117"/>
      <c r="T119" s="117"/>
      <c r="U119" s="117"/>
    </row>
    <row r="120" spans="1:21" s="38" customFormat="1" ht="18.75" customHeight="1">
      <c r="A120" s="213"/>
      <c r="B120" s="213"/>
      <c r="C120" s="216"/>
      <c r="D120" s="219"/>
      <c r="E120" s="130" t="s">
        <v>14</v>
      </c>
      <c r="F120" s="138">
        <f>SUM(G120:M120)</f>
        <v>547.38</v>
      </c>
      <c r="G120" s="139">
        <v>0</v>
      </c>
      <c r="H120" s="139"/>
      <c r="I120" s="139">
        <v>0</v>
      </c>
      <c r="J120" s="139">
        <v>0</v>
      </c>
      <c r="K120" s="139">
        <v>547.38</v>
      </c>
      <c r="L120" s="139"/>
      <c r="M120" s="139">
        <v>0</v>
      </c>
      <c r="N120" s="117"/>
      <c r="O120" s="117"/>
      <c r="P120" s="117"/>
      <c r="Q120" s="117"/>
      <c r="R120" s="117"/>
      <c r="S120" s="117"/>
      <c r="T120" s="117"/>
      <c r="U120" s="117"/>
    </row>
    <row r="121" spans="1:21" s="38" customFormat="1" ht="35.25" customHeight="1">
      <c r="A121" s="214"/>
      <c r="B121" s="214"/>
      <c r="C121" s="217"/>
      <c r="D121" s="220"/>
      <c r="E121" s="130" t="s">
        <v>15</v>
      </c>
      <c r="F121" s="138"/>
      <c r="G121" s="139"/>
      <c r="H121" s="139"/>
      <c r="I121" s="139"/>
      <c r="J121" s="139"/>
      <c r="K121" s="139"/>
      <c r="L121" s="139"/>
      <c r="M121" s="139"/>
      <c r="N121" s="117"/>
      <c r="O121" s="117"/>
      <c r="P121" s="117"/>
      <c r="Q121" s="117"/>
      <c r="R121" s="117"/>
      <c r="S121" s="117"/>
      <c r="T121" s="117"/>
      <c r="U121" s="117"/>
    </row>
    <row r="122" spans="1:21" s="38" customFormat="1" ht="18" customHeight="1">
      <c r="A122" s="212" t="s">
        <v>192</v>
      </c>
      <c r="B122" s="212" t="s">
        <v>249</v>
      </c>
      <c r="C122" s="221">
        <v>2017</v>
      </c>
      <c r="D122" s="218" t="s">
        <v>180</v>
      </c>
      <c r="E122" s="133" t="s">
        <v>11</v>
      </c>
      <c r="F122" s="137">
        <f aca="true" t="shared" si="18" ref="F122:M122">SUM(F123:F125)</f>
        <v>1074.12</v>
      </c>
      <c r="G122" s="137">
        <f t="shared" si="18"/>
        <v>0</v>
      </c>
      <c r="H122" s="137">
        <f t="shared" si="18"/>
        <v>0</v>
      </c>
      <c r="I122" s="137">
        <f t="shared" si="18"/>
        <v>0</v>
      </c>
      <c r="J122" s="137">
        <f t="shared" si="18"/>
        <v>0</v>
      </c>
      <c r="K122" s="137">
        <f t="shared" si="18"/>
        <v>1074.12</v>
      </c>
      <c r="L122" s="137"/>
      <c r="M122" s="137">
        <f t="shared" si="18"/>
        <v>0</v>
      </c>
      <c r="N122" s="117"/>
      <c r="O122" s="117"/>
      <c r="P122" s="117"/>
      <c r="Q122" s="117"/>
      <c r="R122" s="117"/>
      <c r="S122" s="117"/>
      <c r="T122" s="117"/>
      <c r="U122" s="117"/>
    </row>
    <row r="123" spans="1:21" s="38" customFormat="1" ht="21" customHeight="1">
      <c r="A123" s="213"/>
      <c r="B123" s="213"/>
      <c r="C123" s="222"/>
      <c r="D123" s="219"/>
      <c r="E123" s="130" t="s">
        <v>13</v>
      </c>
      <c r="F123" s="138">
        <v>0</v>
      </c>
      <c r="G123" s="139">
        <v>0</v>
      </c>
      <c r="H123" s="139">
        <v>0</v>
      </c>
      <c r="I123" s="139">
        <v>0</v>
      </c>
      <c r="J123" s="139">
        <v>0</v>
      </c>
      <c r="K123" s="139">
        <v>0</v>
      </c>
      <c r="L123" s="139"/>
      <c r="M123" s="139">
        <v>0</v>
      </c>
      <c r="N123" s="117"/>
      <c r="O123" s="117"/>
      <c r="P123" s="117"/>
      <c r="Q123" s="117"/>
      <c r="R123" s="117"/>
      <c r="S123" s="117"/>
      <c r="T123" s="117"/>
      <c r="U123" s="117"/>
    </row>
    <row r="124" spans="1:21" s="38" customFormat="1" ht="35.25" customHeight="1">
      <c r="A124" s="213"/>
      <c r="B124" s="213"/>
      <c r="C124" s="222"/>
      <c r="D124" s="219"/>
      <c r="E124" s="130" t="s">
        <v>14</v>
      </c>
      <c r="F124" s="138">
        <f>SUM(G124:M124)</f>
        <v>1074.12</v>
      </c>
      <c r="G124" s="139">
        <v>0</v>
      </c>
      <c r="H124" s="139"/>
      <c r="I124" s="139">
        <v>0</v>
      </c>
      <c r="J124" s="139">
        <v>0</v>
      </c>
      <c r="K124" s="139">
        <v>1074.12</v>
      </c>
      <c r="L124" s="139"/>
      <c r="M124" s="139">
        <v>0</v>
      </c>
      <c r="N124" s="117"/>
      <c r="O124" s="117"/>
      <c r="P124" s="117"/>
      <c r="Q124" s="117"/>
      <c r="R124" s="117"/>
      <c r="S124" s="117"/>
      <c r="T124" s="117"/>
      <c r="U124" s="117"/>
    </row>
    <row r="125" spans="1:21" s="38" customFormat="1" ht="35.25" customHeight="1">
      <c r="A125" s="214"/>
      <c r="B125" s="214"/>
      <c r="C125" s="223"/>
      <c r="D125" s="220"/>
      <c r="E125" s="130" t="s">
        <v>15</v>
      </c>
      <c r="F125" s="138"/>
      <c r="G125" s="139"/>
      <c r="H125" s="139"/>
      <c r="I125" s="139"/>
      <c r="J125" s="139"/>
      <c r="K125" s="139"/>
      <c r="L125" s="139"/>
      <c r="M125" s="139"/>
      <c r="N125" s="117"/>
      <c r="O125" s="117"/>
      <c r="P125" s="117"/>
      <c r="Q125" s="117"/>
      <c r="R125" s="117"/>
      <c r="S125" s="117"/>
      <c r="T125" s="117"/>
      <c r="U125" s="117"/>
    </row>
    <row r="126" spans="1:21" s="38" customFormat="1" ht="35.25" customHeight="1">
      <c r="A126" s="212" t="s">
        <v>193</v>
      </c>
      <c r="B126" s="212" t="s">
        <v>250</v>
      </c>
      <c r="C126" s="215">
        <v>2017</v>
      </c>
      <c r="D126" s="218" t="s">
        <v>180</v>
      </c>
      <c r="E126" s="133" t="s">
        <v>11</v>
      </c>
      <c r="F126" s="137">
        <f aca="true" t="shared" si="19" ref="F126:M126">SUM(F127:F129)</f>
        <v>661</v>
      </c>
      <c r="G126" s="137">
        <f t="shared" si="19"/>
        <v>0</v>
      </c>
      <c r="H126" s="137">
        <f t="shared" si="19"/>
        <v>0</v>
      </c>
      <c r="I126" s="137">
        <f t="shared" si="19"/>
        <v>0</v>
      </c>
      <c r="J126" s="137">
        <f t="shared" si="19"/>
        <v>0</v>
      </c>
      <c r="K126" s="137">
        <f t="shared" si="19"/>
        <v>661</v>
      </c>
      <c r="L126" s="137"/>
      <c r="M126" s="137">
        <f t="shared" si="19"/>
        <v>0</v>
      </c>
      <c r="N126" s="117"/>
      <c r="O126" s="117"/>
      <c r="P126" s="117"/>
      <c r="Q126" s="117"/>
      <c r="R126" s="117"/>
      <c r="S126" s="117"/>
      <c r="T126" s="117"/>
      <c r="U126" s="117"/>
    </row>
    <row r="127" spans="1:21" s="38" customFormat="1" ht="16.5" customHeight="1">
      <c r="A127" s="213"/>
      <c r="B127" s="213"/>
      <c r="C127" s="216"/>
      <c r="D127" s="219"/>
      <c r="E127" s="130" t="s">
        <v>13</v>
      </c>
      <c r="F127" s="138">
        <v>0</v>
      </c>
      <c r="G127" s="139">
        <v>0</v>
      </c>
      <c r="H127" s="139">
        <v>0</v>
      </c>
      <c r="I127" s="139">
        <v>0</v>
      </c>
      <c r="J127" s="139">
        <v>0</v>
      </c>
      <c r="K127" s="139">
        <v>0</v>
      </c>
      <c r="L127" s="139"/>
      <c r="M127" s="139">
        <v>0</v>
      </c>
      <c r="N127" s="117"/>
      <c r="O127" s="117"/>
      <c r="P127" s="117"/>
      <c r="Q127" s="117"/>
      <c r="R127" s="117"/>
      <c r="S127" s="117"/>
      <c r="T127" s="117"/>
      <c r="U127" s="117"/>
    </row>
    <row r="128" spans="1:21" s="38" customFormat="1" ht="18.75" customHeight="1">
      <c r="A128" s="213"/>
      <c r="B128" s="213"/>
      <c r="C128" s="216"/>
      <c r="D128" s="219"/>
      <c r="E128" s="130" t="s">
        <v>14</v>
      </c>
      <c r="F128" s="138">
        <f>SUM(G128:M128)</f>
        <v>661</v>
      </c>
      <c r="G128" s="139">
        <v>0</v>
      </c>
      <c r="H128" s="139"/>
      <c r="I128" s="139">
        <v>0</v>
      </c>
      <c r="J128" s="139">
        <v>0</v>
      </c>
      <c r="K128" s="139">
        <v>661</v>
      </c>
      <c r="L128" s="139"/>
      <c r="M128" s="139">
        <v>0</v>
      </c>
      <c r="N128" s="117"/>
      <c r="O128" s="117"/>
      <c r="P128" s="117"/>
      <c r="Q128" s="117"/>
      <c r="R128" s="117"/>
      <c r="S128" s="117"/>
      <c r="T128" s="117"/>
      <c r="U128" s="117"/>
    </row>
    <row r="129" spans="1:21" s="38" customFormat="1" ht="35.25" customHeight="1">
      <c r="A129" s="214"/>
      <c r="B129" s="214"/>
      <c r="C129" s="217"/>
      <c r="D129" s="220"/>
      <c r="E129" s="130" t="s">
        <v>15</v>
      </c>
      <c r="F129" s="138"/>
      <c r="G129" s="139"/>
      <c r="H129" s="139"/>
      <c r="I129" s="139"/>
      <c r="J129" s="139"/>
      <c r="K129" s="139"/>
      <c r="L129" s="139"/>
      <c r="M129" s="139"/>
      <c r="N129" s="117"/>
      <c r="O129" s="117"/>
      <c r="P129" s="117"/>
      <c r="Q129" s="117"/>
      <c r="R129" s="117"/>
      <c r="S129" s="117"/>
      <c r="T129" s="117"/>
      <c r="U129" s="117"/>
    </row>
    <row r="130" spans="1:21" s="38" customFormat="1" ht="35.25" customHeight="1">
      <c r="A130" s="212" t="s">
        <v>194</v>
      </c>
      <c r="B130" s="212" t="s">
        <v>251</v>
      </c>
      <c r="C130" s="215">
        <v>2017</v>
      </c>
      <c r="D130" s="218" t="s">
        <v>180</v>
      </c>
      <c r="E130" s="133" t="s">
        <v>11</v>
      </c>
      <c r="F130" s="137">
        <f aca="true" t="shared" si="20" ref="F130:M130">SUM(F131:F133)</f>
        <v>80.59</v>
      </c>
      <c r="G130" s="137">
        <f t="shared" si="20"/>
        <v>0</v>
      </c>
      <c r="H130" s="137">
        <f t="shared" si="20"/>
        <v>0</v>
      </c>
      <c r="I130" s="137">
        <f t="shared" si="20"/>
        <v>0</v>
      </c>
      <c r="J130" s="137">
        <f t="shared" si="20"/>
        <v>0</v>
      </c>
      <c r="K130" s="137">
        <f t="shared" si="20"/>
        <v>80.59</v>
      </c>
      <c r="L130" s="137"/>
      <c r="M130" s="137">
        <f t="shared" si="20"/>
        <v>0</v>
      </c>
      <c r="N130" s="117"/>
      <c r="O130" s="117"/>
      <c r="P130" s="117"/>
      <c r="Q130" s="117"/>
      <c r="R130" s="117"/>
      <c r="S130" s="117"/>
      <c r="T130" s="117"/>
      <c r="U130" s="117"/>
    </row>
    <row r="131" spans="1:21" s="38" customFormat="1" ht="18" customHeight="1">
      <c r="A131" s="213"/>
      <c r="B131" s="213"/>
      <c r="C131" s="216"/>
      <c r="D131" s="219"/>
      <c r="E131" s="130" t="s">
        <v>13</v>
      </c>
      <c r="F131" s="138">
        <v>0</v>
      </c>
      <c r="G131" s="139">
        <v>0</v>
      </c>
      <c r="H131" s="139">
        <v>0</v>
      </c>
      <c r="I131" s="139">
        <v>0</v>
      </c>
      <c r="J131" s="139">
        <v>0</v>
      </c>
      <c r="K131" s="139">
        <v>0</v>
      </c>
      <c r="L131" s="139"/>
      <c r="M131" s="139">
        <v>0</v>
      </c>
      <c r="N131" s="117"/>
      <c r="O131" s="117"/>
      <c r="P131" s="117"/>
      <c r="Q131" s="117"/>
      <c r="R131" s="117"/>
      <c r="S131" s="117"/>
      <c r="T131" s="117"/>
      <c r="U131" s="117"/>
    </row>
    <row r="132" spans="1:21" s="38" customFormat="1" ht="16.5" customHeight="1">
      <c r="A132" s="213"/>
      <c r="B132" s="213"/>
      <c r="C132" s="216"/>
      <c r="D132" s="219"/>
      <c r="E132" s="130" t="s">
        <v>14</v>
      </c>
      <c r="F132" s="138">
        <f>SUM(G132:M132)</f>
        <v>80.59</v>
      </c>
      <c r="G132" s="139">
        <v>0</v>
      </c>
      <c r="H132" s="139"/>
      <c r="I132" s="139">
        <v>0</v>
      </c>
      <c r="J132" s="139">
        <v>0</v>
      </c>
      <c r="K132" s="139">
        <v>80.59</v>
      </c>
      <c r="L132" s="139"/>
      <c r="M132" s="139">
        <v>0</v>
      </c>
      <c r="N132" s="117"/>
      <c r="O132" s="117"/>
      <c r="P132" s="117"/>
      <c r="Q132" s="117"/>
      <c r="R132" s="117"/>
      <c r="S132" s="117"/>
      <c r="T132" s="117"/>
      <c r="U132" s="117"/>
    </row>
    <row r="133" spans="1:21" s="38" customFormat="1" ht="35.25" customHeight="1">
      <c r="A133" s="214"/>
      <c r="B133" s="214"/>
      <c r="C133" s="217"/>
      <c r="D133" s="220"/>
      <c r="E133" s="130" t="s">
        <v>15</v>
      </c>
      <c r="F133" s="138"/>
      <c r="G133" s="139"/>
      <c r="H133" s="139"/>
      <c r="I133" s="139"/>
      <c r="J133" s="139"/>
      <c r="K133" s="139"/>
      <c r="L133" s="139"/>
      <c r="M133" s="139"/>
      <c r="N133" s="117"/>
      <c r="O133" s="117"/>
      <c r="P133" s="117"/>
      <c r="Q133" s="117"/>
      <c r="R133" s="117"/>
      <c r="S133" s="117"/>
      <c r="T133" s="117"/>
      <c r="U133" s="117"/>
    </row>
    <row r="134" spans="1:21" s="38" customFormat="1" ht="35.25" customHeight="1">
      <c r="A134" s="212" t="s">
        <v>195</v>
      </c>
      <c r="B134" s="212" t="s">
        <v>252</v>
      </c>
      <c r="C134" s="221">
        <v>2017</v>
      </c>
      <c r="D134" s="218" t="s">
        <v>180</v>
      </c>
      <c r="E134" s="133" t="s">
        <v>11</v>
      </c>
      <c r="F134" s="137">
        <f aca="true" t="shared" si="21" ref="F134:M134">SUM(F135:F137)</f>
        <v>4207.95</v>
      </c>
      <c r="G134" s="137">
        <f t="shared" si="21"/>
        <v>0</v>
      </c>
      <c r="H134" s="137">
        <f t="shared" si="21"/>
        <v>0</v>
      </c>
      <c r="I134" s="137">
        <f t="shared" si="21"/>
        <v>0</v>
      </c>
      <c r="J134" s="137">
        <f t="shared" si="21"/>
        <v>0</v>
      </c>
      <c r="K134" s="137">
        <f t="shared" si="21"/>
        <v>4207.95</v>
      </c>
      <c r="L134" s="137"/>
      <c r="M134" s="137">
        <f t="shared" si="21"/>
        <v>0</v>
      </c>
      <c r="N134" s="117"/>
      <c r="O134" s="117"/>
      <c r="P134" s="117"/>
      <c r="Q134" s="117"/>
      <c r="R134" s="117"/>
      <c r="S134" s="117"/>
      <c r="T134" s="117"/>
      <c r="U134" s="117"/>
    </row>
    <row r="135" spans="1:21" s="38" customFormat="1" ht="21.75" customHeight="1">
      <c r="A135" s="213"/>
      <c r="B135" s="213"/>
      <c r="C135" s="222"/>
      <c r="D135" s="219"/>
      <c r="E135" s="130" t="s">
        <v>13</v>
      </c>
      <c r="F135" s="138">
        <v>0</v>
      </c>
      <c r="G135" s="139">
        <v>0</v>
      </c>
      <c r="H135" s="139">
        <v>0</v>
      </c>
      <c r="I135" s="139">
        <v>0</v>
      </c>
      <c r="J135" s="139">
        <v>0</v>
      </c>
      <c r="K135" s="139">
        <v>0</v>
      </c>
      <c r="L135" s="139"/>
      <c r="M135" s="139">
        <v>0</v>
      </c>
      <c r="N135" s="117"/>
      <c r="O135" s="117"/>
      <c r="P135" s="117"/>
      <c r="Q135" s="117"/>
      <c r="R135" s="117"/>
      <c r="S135" s="117"/>
      <c r="T135" s="117"/>
      <c r="U135" s="117"/>
    </row>
    <row r="136" spans="1:21" s="38" customFormat="1" ht="18" customHeight="1">
      <c r="A136" s="213"/>
      <c r="B136" s="213"/>
      <c r="C136" s="222"/>
      <c r="D136" s="219"/>
      <c r="E136" s="130" t="s">
        <v>14</v>
      </c>
      <c r="F136" s="138">
        <f>SUM(G136:M136)</f>
        <v>4207.95</v>
      </c>
      <c r="G136" s="139">
        <v>0</v>
      </c>
      <c r="H136" s="139"/>
      <c r="I136" s="139"/>
      <c r="J136" s="139">
        <v>0</v>
      </c>
      <c r="K136" s="139">
        <v>4207.95</v>
      </c>
      <c r="L136" s="139"/>
      <c r="M136" s="139">
        <v>0</v>
      </c>
      <c r="N136" s="117"/>
      <c r="O136" s="117"/>
      <c r="P136" s="117"/>
      <c r="Q136" s="117"/>
      <c r="R136" s="117"/>
      <c r="S136" s="117"/>
      <c r="T136" s="117"/>
      <c r="U136" s="117"/>
    </row>
    <row r="137" spans="1:21" s="38" customFormat="1" ht="35.25" customHeight="1">
      <c r="A137" s="214"/>
      <c r="B137" s="214"/>
      <c r="C137" s="223"/>
      <c r="D137" s="220"/>
      <c r="E137" s="130" t="s">
        <v>15</v>
      </c>
      <c r="F137" s="138"/>
      <c r="G137" s="139"/>
      <c r="H137" s="139"/>
      <c r="I137" s="139"/>
      <c r="J137" s="139"/>
      <c r="K137" s="139"/>
      <c r="L137" s="139"/>
      <c r="M137" s="139"/>
      <c r="N137" s="117"/>
      <c r="O137" s="117"/>
      <c r="P137" s="117"/>
      <c r="Q137" s="117"/>
      <c r="R137" s="117"/>
      <c r="S137" s="117"/>
      <c r="T137" s="117"/>
      <c r="U137" s="117"/>
    </row>
    <row r="138" spans="1:21" s="38" customFormat="1" ht="35.25" customHeight="1">
      <c r="A138" s="212" t="s">
        <v>196</v>
      </c>
      <c r="B138" s="212" t="s">
        <v>253</v>
      </c>
      <c r="C138" s="215">
        <v>2018</v>
      </c>
      <c r="D138" s="218" t="s">
        <v>180</v>
      </c>
      <c r="E138" s="133" t="s">
        <v>11</v>
      </c>
      <c r="F138" s="137">
        <f aca="true" t="shared" si="22" ref="F138:M138">SUM(F139:F141)</f>
        <v>80.59</v>
      </c>
      <c r="G138" s="137">
        <f t="shared" si="22"/>
        <v>0</v>
      </c>
      <c r="H138" s="137">
        <f t="shared" si="22"/>
        <v>0</v>
      </c>
      <c r="I138" s="137">
        <f t="shared" si="22"/>
        <v>0</v>
      </c>
      <c r="J138" s="137">
        <f t="shared" si="22"/>
        <v>0</v>
      </c>
      <c r="K138" s="137">
        <f t="shared" si="22"/>
        <v>0</v>
      </c>
      <c r="L138" s="137">
        <f t="shared" si="22"/>
        <v>80.59</v>
      </c>
      <c r="M138" s="137">
        <f t="shared" si="22"/>
        <v>0</v>
      </c>
      <c r="N138" s="117"/>
      <c r="O138" s="117"/>
      <c r="P138" s="117"/>
      <c r="Q138" s="117"/>
      <c r="R138" s="117"/>
      <c r="S138" s="117"/>
      <c r="T138" s="117"/>
      <c r="U138" s="117"/>
    </row>
    <row r="139" spans="1:21" s="38" customFormat="1" ht="18.75" customHeight="1">
      <c r="A139" s="213"/>
      <c r="B139" s="213"/>
      <c r="C139" s="216"/>
      <c r="D139" s="219"/>
      <c r="E139" s="130" t="s">
        <v>13</v>
      </c>
      <c r="F139" s="138">
        <v>0</v>
      </c>
      <c r="G139" s="139">
        <v>0</v>
      </c>
      <c r="H139" s="139">
        <v>0</v>
      </c>
      <c r="I139" s="139">
        <v>0</v>
      </c>
      <c r="J139" s="139">
        <v>0</v>
      </c>
      <c r="K139" s="139">
        <v>0</v>
      </c>
      <c r="L139" s="139"/>
      <c r="M139" s="139">
        <v>0</v>
      </c>
      <c r="N139" s="117"/>
      <c r="O139" s="117"/>
      <c r="P139" s="117"/>
      <c r="Q139" s="117"/>
      <c r="R139" s="117"/>
      <c r="S139" s="117"/>
      <c r="T139" s="117"/>
      <c r="U139" s="117"/>
    </row>
    <row r="140" spans="1:21" s="38" customFormat="1" ht="19.5" customHeight="1">
      <c r="A140" s="213"/>
      <c r="B140" s="213"/>
      <c r="C140" s="216"/>
      <c r="D140" s="219"/>
      <c r="E140" s="130" t="s">
        <v>14</v>
      </c>
      <c r="F140" s="138">
        <f>SUM(G140:M140)</f>
        <v>80.59</v>
      </c>
      <c r="G140" s="139">
        <v>0</v>
      </c>
      <c r="H140" s="139"/>
      <c r="I140" s="139"/>
      <c r="J140" s="139">
        <v>0</v>
      </c>
      <c r="K140" s="139">
        <v>0</v>
      </c>
      <c r="L140" s="139">
        <v>80.59</v>
      </c>
      <c r="M140" s="139">
        <v>0</v>
      </c>
      <c r="N140" s="117"/>
      <c r="O140" s="117"/>
      <c r="P140" s="117"/>
      <c r="Q140" s="117"/>
      <c r="R140" s="117"/>
      <c r="S140" s="117"/>
      <c r="T140" s="117"/>
      <c r="U140" s="117"/>
    </row>
    <row r="141" spans="1:21" s="38" customFormat="1" ht="35.25" customHeight="1">
      <c r="A141" s="214"/>
      <c r="B141" s="214"/>
      <c r="C141" s="217"/>
      <c r="D141" s="220"/>
      <c r="E141" s="130" t="s">
        <v>15</v>
      </c>
      <c r="F141" s="138"/>
      <c r="G141" s="139"/>
      <c r="H141" s="139"/>
      <c r="I141" s="139"/>
      <c r="J141" s="139"/>
      <c r="K141" s="139"/>
      <c r="L141" s="139"/>
      <c r="M141" s="139"/>
      <c r="N141" s="117"/>
      <c r="O141" s="117"/>
      <c r="P141" s="117"/>
      <c r="Q141" s="117"/>
      <c r="R141" s="117"/>
      <c r="S141" s="117"/>
      <c r="T141" s="117"/>
      <c r="U141" s="117"/>
    </row>
    <row r="142" spans="1:21" s="38" customFormat="1" ht="35.25" customHeight="1">
      <c r="A142" s="212" t="s">
        <v>197</v>
      </c>
      <c r="B142" s="212" t="s">
        <v>254</v>
      </c>
      <c r="C142" s="215">
        <v>2018</v>
      </c>
      <c r="D142" s="218" t="s">
        <v>180</v>
      </c>
      <c r="E142" s="133" t="s">
        <v>11</v>
      </c>
      <c r="F142" s="137">
        <f aca="true" t="shared" si="23" ref="F142:M142">SUM(F143:F145)</f>
        <v>564.14</v>
      </c>
      <c r="G142" s="137">
        <f t="shared" si="23"/>
        <v>0</v>
      </c>
      <c r="H142" s="137">
        <f t="shared" si="23"/>
        <v>0</v>
      </c>
      <c r="I142" s="137">
        <f t="shared" si="23"/>
        <v>0</v>
      </c>
      <c r="J142" s="137">
        <f t="shared" si="23"/>
        <v>0</v>
      </c>
      <c r="K142" s="137">
        <f t="shared" si="23"/>
        <v>0</v>
      </c>
      <c r="L142" s="137">
        <f t="shared" si="23"/>
        <v>564.14</v>
      </c>
      <c r="M142" s="137">
        <f t="shared" si="23"/>
        <v>0</v>
      </c>
      <c r="N142" s="117"/>
      <c r="O142" s="117"/>
      <c r="P142" s="117"/>
      <c r="Q142" s="117"/>
      <c r="R142" s="117"/>
      <c r="S142" s="117"/>
      <c r="T142" s="117"/>
      <c r="U142" s="117"/>
    </row>
    <row r="143" spans="1:21" s="38" customFormat="1" ht="35.25" customHeight="1">
      <c r="A143" s="213"/>
      <c r="B143" s="213"/>
      <c r="C143" s="216"/>
      <c r="D143" s="219"/>
      <c r="E143" s="130" t="s">
        <v>13</v>
      </c>
      <c r="F143" s="138">
        <v>0</v>
      </c>
      <c r="G143" s="139">
        <v>0</v>
      </c>
      <c r="H143" s="139">
        <v>0</v>
      </c>
      <c r="I143" s="139">
        <v>0</v>
      </c>
      <c r="J143" s="139">
        <v>0</v>
      </c>
      <c r="K143" s="139">
        <v>0</v>
      </c>
      <c r="L143" s="139"/>
      <c r="M143" s="139">
        <v>0</v>
      </c>
      <c r="N143" s="117"/>
      <c r="O143" s="117"/>
      <c r="P143" s="117"/>
      <c r="Q143" s="117"/>
      <c r="R143" s="117"/>
      <c r="S143" s="117"/>
      <c r="T143" s="117"/>
      <c r="U143" s="117"/>
    </row>
    <row r="144" spans="1:21" s="38" customFormat="1" ht="35.25" customHeight="1">
      <c r="A144" s="213"/>
      <c r="B144" s="213"/>
      <c r="C144" s="216"/>
      <c r="D144" s="219"/>
      <c r="E144" s="130" t="s">
        <v>14</v>
      </c>
      <c r="F144" s="138">
        <f>SUM(G144:M144)</f>
        <v>564.14</v>
      </c>
      <c r="G144" s="139">
        <v>0</v>
      </c>
      <c r="H144" s="139"/>
      <c r="I144" s="139"/>
      <c r="J144" s="139">
        <v>0</v>
      </c>
      <c r="K144" s="139">
        <v>0</v>
      </c>
      <c r="L144" s="139">
        <v>564.14</v>
      </c>
      <c r="M144" s="139">
        <v>0</v>
      </c>
      <c r="N144" s="117"/>
      <c r="O144" s="117"/>
      <c r="P144" s="117"/>
      <c r="Q144" s="117"/>
      <c r="R144" s="117"/>
      <c r="S144" s="117"/>
      <c r="T144" s="117"/>
      <c r="U144" s="117"/>
    </row>
    <row r="145" spans="1:21" s="38" customFormat="1" ht="35.25" customHeight="1">
      <c r="A145" s="214"/>
      <c r="B145" s="214"/>
      <c r="C145" s="217"/>
      <c r="D145" s="220"/>
      <c r="E145" s="130" t="s">
        <v>15</v>
      </c>
      <c r="F145" s="138"/>
      <c r="G145" s="139"/>
      <c r="H145" s="139"/>
      <c r="I145" s="139"/>
      <c r="J145" s="139"/>
      <c r="K145" s="139"/>
      <c r="L145" s="139"/>
      <c r="M145" s="139"/>
      <c r="N145" s="117"/>
      <c r="O145" s="117"/>
      <c r="P145" s="117"/>
      <c r="Q145" s="117"/>
      <c r="R145" s="117"/>
      <c r="S145" s="117"/>
      <c r="T145" s="117"/>
      <c r="U145" s="117"/>
    </row>
    <row r="146" spans="1:21" s="38" customFormat="1" ht="35.25" customHeight="1">
      <c r="A146" s="212" t="s">
        <v>198</v>
      </c>
      <c r="B146" s="212" t="s">
        <v>255</v>
      </c>
      <c r="C146" s="221">
        <v>2018</v>
      </c>
      <c r="D146" s="218" t="s">
        <v>180</v>
      </c>
      <c r="E146" s="133" t="s">
        <v>11</v>
      </c>
      <c r="F146" s="137">
        <f aca="true" t="shared" si="24" ref="F146:M146">SUM(F147:F149)</f>
        <v>1257.23</v>
      </c>
      <c r="G146" s="137">
        <f t="shared" si="24"/>
        <v>0</v>
      </c>
      <c r="H146" s="137">
        <f t="shared" si="24"/>
        <v>0</v>
      </c>
      <c r="I146" s="137">
        <f t="shared" si="24"/>
        <v>0</v>
      </c>
      <c r="J146" s="137">
        <f t="shared" si="24"/>
        <v>0</v>
      </c>
      <c r="K146" s="137">
        <f t="shared" si="24"/>
        <v>0</v>
      </c>
      <c r="L146" s="137">
        <f t="shared" si="24"/>
        <v>1257.23</v>
      </c>
      <c r="M146" s="137">
        <f t="shared" si="24"/>
        <v>0</v>
      </c>
      <c r="N146" s="117"/>
      <c r="O146" s="117"/>
      <c r="P146" s="117"/>
      <c r="Q146" s="117"/>
      <c r="R146" s="117"/>
      <c r="S146" s="117"/>
      <c r="T146" s="117"/>
      <c r="U146" s="117"/>
    </row>
    <row r="147" spans="1:21" s="38" customFormat="1" ht="35.25" customHeight="1">
      <c r="A147" s="213"/>
      <c r="B147" s="213"/>
      <c r="C147" s="222"/>
      <c r="D147" s="219"/>
      <c r="E147" s="130" t="s">
        <v>13</v>
      </c>
      <c r="F147" s="138">
        <v>0</v>
      </c>
      <c r="G147" s="139">
        <v>0</v>
      </c>
      <c r="H147" s="139">
        <v>0</v>
      </c>
      <c r="I147" s="139">
        <v>0</v>
      </c>
      <c r="J147" s="139">
        <v>0</v>
      </c>
      <c r="K147" s="139">
        <v>0</v>
      </c>
      <c r="L147" s="139"/>
      <c r="M147" s="139">
        <v>0</v>
      </c>
      <c r="N147" s="117"/>
      <c r="O147" s="117"/>
      <c r="P147" s="117"/>
      <c r="Q147" s="117"/>
      <c r="R147" s="117"/>
      <c r="S147" s="117"/>
      <c r="T147" s="117"/>
      <c r="U147" s="117"/>
    </row>
    <row r="148" spans="1:21" s="38" customFormat="1" ht="35.25" customHeight="1">
      <c r="A148" s="213"/>
      <c r="B148" s="213"/>
      <c r="C148" s="222"/>
      <c r="D148" s="219"/>
      <c r="E148" s="130" t="s">
        <v>14</v>
      </c>
      <c r="F148" s="138">
        <f>SUM(G148:M148)</f>
        <v>1257.23</v>
      </c>
      <c r="G148" s="139">
        <v>0</v>
      </c>
      <c r="H148" s="139"/>
      <c r="I148" s="139"/>
      <c r="J148" s="139">
        <v>0</v>
      </c>
      <c r="K148" s="139">
        <v>0</v>
      </c>
      <c r="L148" s="139">
        <v>1257.23</v>
      </c>
      <c r="M148" s="139">
        <v>0</v>
      </c>
      <c r="N148" s="117"/>
      <c r="O148" s="117"/>
      <c r="P148" s="117"/>
      <c r="Q148" s="117"/>
      <c r="R148" s="117"/>
      <c r="S148" s="117"/>
      <c r="T148" s="117"/>
      <c r="U148" s="117"/>
    </row>
    <row r="149" spans="1:21" s="38" customFormat="1" ht="35.25" customHeight="1">
      <c r="A149" s="214"/>
      <c r="B149" s="214"/>
      <c r="C149" s="223"/>
      <c r="D149" s="220"/>
      <c r="E149" s="130" t="s">
        <v>15</v>
      </c>
      <c r="F149" s="138"/>
      <c r="G149" s="139"/>
      <c r="H149" s="139"/>
      <c r="I149" s="139"/>
      <c r="J149" s="139"/>
      <c r="K149" s="139"/>
      <c r="L149" s="139"/>
      <c r="M149" s="139"/>
      <c r="N149" s="117"/>
      <c r="O149" s="117"/>
      <c r="P149" s="117"/>
      <c r="Q149" s="117"/>
      <c r="R149" s="117"/>
      <c r="S149" s="117"/>
      <c r="T149" s="117"/>
      <c r="U149" s="117"/>
    </row>
    <row r="150" spans="1:21" s="38" customFormat="1" ht="35.25" customHeight="1">
      <c r="A150" s="212" t="s">
        <v>199</v>
      </c>
      <c r="B150" s="212" t="s">
        <v>256</v>
      </c>
      <c r="C150" s="215">
        <v>2018</v>
      </c>
      <c r="D150" s="218" t="s">
        <v>180</v>
      </c>
      <c r="E150" s="133" t="s">
        <v>11</v>
      </c>
      <c r="F150" s="137">
        <f aca="true" t="shared" si="25" ref="F150:M150">SUM(F151:F153)</f>
        <v>735.55</v>
      </c>
      <c r="G150" s="137">
        <f t="shared" si="25"/>
        <v>0</v>
      </c>
      <c r="H150" s="137">
        <f t="shared" si="25"/>
        <v>0</v>
      </c>
      <c r="I150" s="137">
        <f t="shared" si="25"/>
        <v>0</v>
      </c>
      <c r="J150" s="137">
        <f t="shared" si="25"/>
        <v>0</v>
      </c>
      <c r="K150" s="137">
        <f t="shared" si="25"/>
        <v>0</v>
      </c>
      <c r="L150" s="137">
        <f t="shared" si="25"/>
        <v>735.55</v>
      </c>
      <c r="M150" s="137">
        <f t="shared" si="25"/>
        <v>0</v>
      </c>
      <c r="N150" s="117"/>
      <c r="O150" s="117"/>
      <c r="P150" s="117"/>
      <c r="Q150" s="117"/>
      <c r="R150" s="117"/>
      <c r="S150" s="117"/>
      <c r="T150" s="117"/>
      <c r="U150" s="117"/>
    </row>
    <row r="151" spans="1:21" s="38" customFormat="1" ht="35.25" customHeight="1">
      <c r="A151" s="213"/>
      <c r="B151" s="213"/>
      <c r="C151" s="216"/>
      <c r="D151" s="219"/>
      <c r="E151" s="130" t="s">
        <v>13</v>
      </c>
      <c r="F151" s="138">
        <v>0</v>
      </c>
      <c r="G151" s="139">
        <v>0</v>
      </c>
      <c r="H151" s="139">
        <v>0</v>
      </c>
      <c r="I151" s="139">
        <v>0</v>
      </c>
      <c r="J151" s="139">
        <v>0</v>
      </c>
      <c r="K151" s="139">
        <v>0</v>
      </c>
      <c r="L151" s="139"/>
      <c r="M151" s="139">
        <v>0</v>
      </c>
      <c r="N151" s="117"/>
      <c r="O151" s="117"/>
      <c r="P151" s="117"/>
      <c r="Q151" s="117"/>
      <c r="R151" s="117"/>
      <c r="S151" s="117"/>
      <c r="T151" s="117"/>
      <c r="U151" s="117"/>
    </row>
    <row r="152" spans="1:21" s="38" customFormat="1" ht="35.25" customHeight="1">
      <c r="A152" s="213"/>
      <c r="B152" s="213"/>
      <c r="C152" s="216"/>
      <c r="D152" s="219"/>
      <c r="E152" s="130" t="s">
        <v>14</v>
      </c>
      <c r="F152" s="138">
        <f>SUM(G152:M152)</f>
        <v>735.55</v>
      </c>
      <c r="G152" s="139">
        <v>0</v>
      </c>
      <c r="H152" s="139"/>
      <c r="I152" s="139"/>
      <c r="J152" s="139">
        <v>0</v>
      </c>
      <c r="K152" s="139">
        <v>0</v>
      </c>
      <c r="L152" s="139">
        <v>735.55</v>
      </c>
      <c r="M152" s="139">
        <v>0</v>
      </c>
      <c r="N152" s="117"/>
      <c r="O152" s="117"/>
      <c r="P152" s="117"/>
      <c r="Q152" s="117"/>
      <c r="R152" s="117"/>
      <c r="S152" s="117"/>
      <c r="T152" s="117"/>
      <c r="U152" s="117"/>
    </row>
    <row r="153" spans="1:21" s="38" customFormat="1" ht="35.25" customHeight="1">
      <c r="A153" s="214"/>
      <c r="B153" s="214"/>
      <c r="C153" s="217"/>
      <c r="D153" s="220"/>
      <c r="E153" s="130" t="s">
        <v>15</v>
      </c>
      <c r="F153" s="138"/>
      <c r="G153" s="139"/>
      <c r="H153" s="139"/>
      <c r="I153" s="139"/>
      <c r="J153" s="139"/>
      <c r="K153" s="139"/>
      <c r="L153" s="139"/>
      <c r="M153" s="139"/>
      <c r="N153" s="117"/>
      <c r="O153" s="117"/>
      <c r="P153" s="117"/>
      <c r="Q153" s="117"/>
      <c r="R153" s="117"/>
      <c r="S153" s="117"/>
      <c r="T153" s="117"/>
      <c r="U153" s="117"/>
    </row>
    <row r="154" spans="1:21" s="38" customFormat="1" ht="35.25" customHeight="1">
      <c r="A154" s="212" t="s">
        <v>200</v>
      </c>
      <c r="B154" s="212" t="s">
        <v>257</v>
      </c>
      <c r="C154" s="215">
        <v>2018</v>
      </c>
      <c r="D154" s="218" t="s">
        <v>180</v>
      </c>
      <c r="E154" s="133" t="s">
        <v>11</v>
      </c>
      <c r="F154" s="137">
        <f aca="true" t="shared" si="26" ref="F154:M154">SUM(F155:F157)</f>
        <v>96.71</v>
      </c>
      <c r="G154" s="137">
        <f t="shared" si="26"/>
        <v>0</v>
      </c>
      <c r="H154" s="137">
        <f t="shared" si="26"/>
        <v>0</v>
      </c>
      <c r="I154" s="137">
        <f t="shared" si="26"/>
        <v>0</v>
      </c>
      <c r="J154" s="137">
        <f t="shared" si="26"/>
        <v>0</v>
      </c>
      <c r="K154" s="137">
        <f t="shared" si="26"/>
        <v>0</v>
      </c>
      <c r="L154" s="137">
        <f t="shared" si="26"/>
        <v>96.71</v>
      </c>
      <c r="M154" s="137">
        <f t="shared" si="26"/>
        <v>0</v>
      </c>
      <c r="N154" s="117"/>
      <c r="O154" s="117"/>
      <c r="P154" s="117"/>
      <c r="Q154" s="117"/>
      <c r="R154" s="117"/>
      <c r="S154" s="117"/>
      <c r="T154" s="117"/>
      <c r="U154" s="117"/>
    </row>
    <row r="155" spans="1:21" s="38" customFormat="1" ht="35.25" customHeight="1">
      <c r="A155" s="213"/>
      <c r="B155" s="213"/>
      <c r="C155" s="216"/>
      <c r="D155" s="219"/>
      <c r="E155" s="130" t="s">
        <v>13</v>
      </c>
      <c r="F155" s="138">
        <v>0</v>
      </c>
      <c r="G155" s="139">
        <v>0</v>
      </c>
      <c r="H155" s="139">
        <v>0</v>
      </c>
      <c r="I155" s="139">
        <v>0</v>
      </c>
      <c r="J155" s="139">
        <v>0</v>
      </c>
      <c r="K155" s="139">
        <v>0</v>
      </c>
      <c r="L155" s="139"/>
      <c r="M155" s="139">
        <v>0</v>
      </c>
      <c r="N155" s="117"/>
      <c r="O155" s="117"/>
      <c r="P155" s="117"/>
      <c r="Q155" s="117"/>
      <c r="R155" s="117"/>
      <c r="S155" s="117"/>
      <c r="T155" s="117"/>
      <c r="U155" s="117"/>
    </row>
    <row r="156" spans="1:21" s="38" customFormat="1" ht="35.25" customHeight="1">
      <c r="A156" s="213"/>
      <c r="B156" s="213"/>
      <c r="C156" s="216"/>
      <c r="D156" s="219"/>
      <c r="E156" s="130" t="s">
        <v>14</v>
      </c>
      <c r="F156" s="138">
        <f>SUM(G156:M156)</f>
        <v>96.71</v>
      </c>
      <c r="G156" s="139">
        <v>0</v>
      </c>
      <c r="H156" s="139"/>
      <c r="I156" s="139"/>
      <c r="J156" s="139">
        <v>0</v>
      </c>
      <c r="K156" s="139">
        <v>0</v>
      </c>
      <c r="L156" s="139">
        <v>96.71</v>
      </c>
      <c r="M156" s="139">
        <v>0</v>
      </c>
      <c r="N156" s="117"/>
      <c r="O156" s="117"/>
      <c r="P156" s="117"/>
      <c r="Q156" s="117"/>
      <c r="R156" s="117"/>
      <c r="S156" s="117"/>
      <c r="T156" s="117"/>
      <c r="U156" s="117"/>
    </row>
    <row r="157" spans="1:21" s="38" customFormat="1" ht="35.25" customHeight="1">
      <c r="A157" s="214"/>
      <c r="B157" s="214"/>
      <c r="C157" s="217"/>
      <c r="D157" s="220"/>
      <c r="E157" s="130" t="s">
        <v>15</v>
      </c>
      <c r="F157" s="138"/>
      <c r="G157" s="139"/>
      <c r="H157" s="139"/>
      <c r="I157" s="139"/>
      <c r="J157" s="139"/>
      <c r="K157" s="139"/>
      <c r="L157" s="139"/>
      <c r="M157" s="139"/>
      <c r="N157" s="117"/>
      <c r="O157" s="117"/>
      <c r="P157" s="117"/>
      <c r="Q157" s="117"/>
      <c r="R157" s="117"/>
      <c r="S157" s="117"/>
      <c r="T157" s="117"/>
      <c r="U157" s="117"/>
    </row>
    <row r="158" spans="1:21" s="38" customFormat="1" ht="35.25" customHeight="1">
      <c r="A158" s="212" t="s">
        <v>201</v>
      </c>
      <c r="B158" s="212" t="s">
        <v>258</v>
      </c>
      <c r="C158" s="221">
        <v>2018</v>
      </c>
      <c r="D158" s="218" t="s">
        <v>180</v>
      </c>
      <c r="E158" s="133" t="s">
        <v>11</v>
      </c>
      <c r="F158" s="137">
        <f aca="true" t="shared" si="27" ref="F158:M158">SUM(F159:F161)</f>
        <v>1486.95</v>
      </c>
      <c r="G158" s="137">
        <f t="shared" si="27"/>
        <v>0</v>
      </c>
      <c r="H158" s="137">
        <f t="shared" si="27"/>
        <v>0</v>
      </c>
      <c r="I158" s="137">
        <f t="shared" si="27"/>
        <v>0</v>
      </c>
      <c r="J158" s="137">
        <f t="shared" si="27"/>
        <v>0</v>
      </c>
      <c r="K158" s="137">
        <f t="shared" si="27"/>
        <v>0</v>
      </c>
      <c r="L158" s="137">
        <f t="shared" si="27"/>
        <v>1486.95</v>
      </c>
      <c r="M158" s="137">
        <f t="shared" si="27"/>
        <v>0</v>
      </c>
      <c r="N158" s="117"/>
      <c r="O158" s="117"/>
      <c r="P158" s="117"/>
      <c r="Q158" s="117"/>
      <c r="R158" s="117"/>
      <c r="S158" s="117"/>
      <c r="T158" s="117"/>
      <c r="U158" s="117"/>
    </row>
    <row r="159" spans="1:21" s="38" customFormat="1" ht="35.25" customHeight="1">
      <c r="A159" s="213"/>
      <c r="B159" s="213"/>
      <c r="C159" s="222"/>
      <c r="D159" s="219"/>
      <c r="E159" s="130" t="s">
        <v>13</v>
      </c>
      <c r="F159" s="138">
        <v>0</v>
      </c>
      <c r="G159" s="139">
        <v>0</v>
      </c>
      <c r="H159" s="139">
        <v>0</v>
      </c>
      <c r="I159" s="139">
        <v>0</v>
      </c>
      <c r="J159" s="139">
        <v>0</v>
      </c>
      <c r="K159" s="139">
        <v>0</v>
      </c>
      <c r="L159" s="139"/>
      <c r="M159" s="139">
        <v>0</v>
      </c>
      <c r="N159" s="117"/>
      <c r="O159" s="117"/>
      <c r="P159" s="117"/>
      <c r="Q159" s="117"/>
      <c r="R159" s="117"/>
      <c r="S159" s="117"/>
      <c r="T159" s="117"/>
      <c r="U159" s="117"/>
    </row>
    <row r="160" spans="1:21" s="38" customFormat="1" ht="35.25" customHeight="1">
      <c r="A160" s="213"/>
      <c r="B160" s="213"/>
      <c r="C160" s="222"/>
      <c r="D160" s="219"/>
      <c r="E160" s="130" t="s">
        <v>14</v>
      </c>
      <c r="F160" s="138">
        <f>SUM(G160:M160)</f>
        <v>1486.95</v>
      </c>
      <c r="G160" s="139">
        <v>0</v>
      </c>
      <c r="H160" s="139"/>
      <c r="I160" s="139"/>
      <c r="J160" s="139">
        <v>0</v>
      </c>
      <c r="K160" s="139">
        <v>0</v>
      </c>
      <c r="L160" s="139">
        <v>1486.95</v>
      </c>
      <c r="M160" s="139">
        <v>0</v>
      </c>
      <c r="N160" s="117"/>
      <c r="O160" s="117"/>
      <c r="P160" s="117"/>
      <c r="Q160" s="117"/>
      <c r="R160" s="117"/>
      <c r="S160" s="117"/>
      <c r="T160" s="117"/>
      <c r="U160" s="117"/>
    </row>
    <row r="161" spans="1:21" s="38" customFormat="1" ht="35.25" customHeight="1">
      <c r="A161" s="214"/>
      <c r="B161" s="214"/>
      <c r="C161" s="223"/>
      <c r="D161" s="220"/>
      <c r="E161" s="130" t="s">
        <v>15</v>
      </c>
      <c r="F161" s="138"/>
      <c r="G161" s="139"/>
      <c r="H161" s="139"/>
      <c r="I161" s="139"/>
      <c r="J161" s="139"/>
      <c r="K161" s="139"/>
      <c r="L161" s="139"/>
      <c r="M161" s="139"/>
      <c r="N161" s="117"/>
      <c r="O161" s="117"/>
      <c r="P161" s="117"/>
      <c r="Q161" s="117"/>
      <c r="R161" s="117"/>
      <c r="S161" s="117"/>
      <c r="T161" s="117"/>
      <c r="U161" s="117"/>
    </row>
    <row r="162" spans="1:21" s="38" customFormat="1" ht="35.25" customHeight="1">
      <c r="A162" s="212" t="s">
        <v>202</v>
      </c>
      <c r="B162" s="212" t="s">
        <v>259</v>
      </c>
      <c r="C162" s="215">
        <v>2018</v>
      </c>
      <c r="D162" s="218" t="s">
        <v>180</v>
      </c>
      <c r="E162" s="133" t="s">
        <v>11</v>
      </c>
      <c r="F162" s="137">
        <f aca="true" t="shared" si="28" ref="F162:M162">SUM(F163:F165)</f>
        <v>112.83</v>
      </c>
      <c r="G162" s="137">
        <f t="shared" si="28"/>
        <v>0</v>
      </c>
      <c r="H162" s="137">
        <f t="shared" si="28"/>
        <v>0</v>
      </c>
      <c r="I162" s="137">
        <f t="shared" si="28"/>
        <v>0</v>
      </c>
      <c r="J162" s="137">
        <f t="shared" si="28"/>
        <v>0</v>
      </c>
      <c r="K162" s="137">
        <f t="shared" si="28"/>
        <v>0</v>
      </c>
      <c r="L162" s="137">
        <f t="shared" si="28"/>
        <v>112.83</v>
      </c>
      <c r="M162" s="137">
        <f t="shared" si="28"/>
        <v>0</v>
      </c>
      <c r="N162" s="117"/>
      <c r="O162" s="117"/>
      <c r="P162" s="117"/>
      <c r="Q162" s="117"/>
      <c r="R162" s="117"/>
      <c r="S162" s="117"/>
      <c r="T162" s="117"/>
      <c r="U162" s="117"/>
    </row>
    <row r="163" spans="1:21" s="38" customFormat="1" ht="35.25" customHeight="1">
      <c r="A163" s="213"/>
      <c r="B163" s="213"/>
      <c r="C163" s="216"/>
      <c r="D163" s="219"/>
      <c r="E163" s="130" t="s">
        <v>13</v>
      </c>
      <c r="F163" s="138">
        <v>0</v>
      </c>
      <c r="G163" s="139">
        <v>0</v>
      </c>
      <c r="H163" s="139">
        <v>0</v>
      </c>
      <c r="I163" s="139">
        <v>0</v>
      </c>
      <c r="J163" s="139">
        <v>0</v>
      </c>
      <c r="K163" s="139">
        <v>0</v>
      </c>
      <c r="L163" s="139"/>
      <c r="M163" s="139">
        <v>0</v>
      </c>
      <c r="N163" s="117"/>
      <c r="O163" s="117"/>
      <c r="P163" s="117"/>
      <c r="Q163" s="117"/>
      <c r="R163" s="117"/>
      <c r="S163" s="117"/>
      <c r="T163" s="117"/>
      <c r="U163" s="117"/>
    </row>
    <row r="164" spans="1:21" s="38" customFormat="1" ht="35.25" customHeight="1">
      <c r="A164" s="213"/>
      <c r="B164" s="213"/>
      <c r="C164" s="216"/>
      <c r="D164" s="219"/>
      <c r="E164" s="130" t="s">
        <v>14</v>
      </c>
      <c r="F164" s="138">
        <f>SUM(G164:M164)</f>
        <v>112.83</v>
      </c>
      <c r="G164" s="139">
        <v>0</v>
      </c>
      <c r="H164" s="139"/>
      <c r="I164" s="139"/>
      <c r="J164" s="139">
        <v>0</v>
      </c>
      <c r="K164" s="139">
        <v>0</v>
      </c>
      <c r="L164" s="139">
        <v>112.83</v>
      </c>
      <c r="M164" s="139">
        <v>0</v>
      </c>
      <c r="N164" s="117"/>
      <c r="O164" s="117"/>
      <c r="P164" s="117"/>
      <c r="Q164" s="117"/>
      <c r="R164" s="117"/>
      <c r="S164" s="117"/>
      <c r="T164" s="117"/>
      <c r="U164" s="117"/>
    </row>
    <row r="165" spans="1:21" s="38" customFormat="1" ht="35.25" customHeight="1">
      <c r="A165" s="214"/>
      <c r="B165" s="214"/>
      <c r="C165" s="217"/>
      <c r="D165" s="220"/>
      <c r="E165" s="130" t="s">
        <v>15</v>
      </c>
      <c r="F165" s="138"/>
      <c r="G165" s="139"/>
      <c r="H165" s="139"/>
      <c r="I165" s="139"/>
      <c r="J165" s="139"/>
      <c r="K165" s="139"/>
      <c r="L165" s="139"/>
      <c r="M165" s="139"/>
      <c r="N165" s="117"/>
      <c r="O165" s="117"/>
      <c r="P165" s="117"/>
      <c r="Q165" s="117"/>
      <c r="R165" s="117"/>
      <c r="S165" s="117"/>
      <c r="T165" s="117"/>
      <c r="U165" s="117"/>
    </row>
    <row r="166" spans="1:21" s="38" customFormat="1" ht="35.25" customHeight="1">
      <c r="A166" s="212" t="s">
        <v>203</v>
      </c>
      <c r="B166" s="212" t="s">
        <v>260</v>
      </c>
      <c r="C166" s="215">
        <v>2018</v>
      </c>
      <c r="D166" s="218" t="s">
        <v>180</v>
      </c>
      <c r="E166" s="133" t="s">
        <v>11</v>
      </c>
      <c r="F166" s="137">
        <f aca="true" t="shared" si="29" ref="F166:M166">SUM(F167:F169)</f>
        <v>611.42</v>
      </c>
      <c r="G166" s="137">
        <f t="shared" si="29"/>
        <v>0</v>
      </c>
      <c r="H166" s="137">
        <f t="shared" si="29"/>
        <v>0</v>
      </c>
      <c r="I166" s="137">
        <f t="shared" si="29"/>
        <v>0</v>
      </c>
      <c r="J166" s="137">
        <f t="shared" si="29"/>
        <v>0</v>
      </c>
      <c r="K166" s="137">
        <f t="shared" si="29"/>
        <v>0</v>
      </c>
      <c r="L166" s="137">
        <f t="shared" si="29"/>
        <v>611.42</v>
      </c>
      <c r="M166" s="137">
        <f t="shared" si="29"/>
        <v>0</v>
      </c>
      <c r="N166" s="117"/>
      <c r="O166" s="117"/>
      <c r="P166" s="117"/>
      <c r="Q166" s="117"/>
      <c r="R166" s="117"/>
      <c r="S166" s="117"/>
      <c r="T166" s="117"/>
      <c r="U166" s="117"/>
    </row>
    <row r="167" spans="1:21" s="38" customFormat="1" ht="35.25" customHeight="1">
      <c r="A167" s="213"/>
      <c r="B167" s="213"/>
      <c r="C167" s="216"/>
      <c r="D167" s="219"/>
      <c r="E167" s="130" t="s">
        <v>13</v>
      </c>
      <c r="F167" s="138">
        <v>0</v>
      </c>
      <c r="G167" s="139">
        <v>0</v>
      </c>
      <c r="H167" s="139">
        <v>0</v>
      </c>
      <c r="I167" s="139">
        <v>0</v>
      </c>
      <c r="J167" s="139">
        <v>0</v>
      </c>
      <c r="K167" s="139">
        <v>0</v>
      </c>
      <c r="L167" s="139"/>
      <c r="M167" s="139">
        <v>0</v>
      </c>
      <c r="N167" s="117"/>
      <c r="O167" s="117"/>
      <c r="P167" s="117"/>
      <c r="Q167" s="117"/>
      <c r="R167" s="117"/>
      <c r="S167" s="117"/>
      <c r="T167" s="117"/>
      <c r="U167" s="117"/>
    </row>
    <row r="168" spans="1:21" s="38" customFormat="1" ht="35.25" customHeight="1">
      <c r="A168" s="213"/>
      <c r="B168" s="213"/>
      <c r="C168" s="216"/>
      <c r="D168" s="219"/>
      <c r="E168" s="130" t="s">
        <v>14</v>
      </c>
      <c r="F168" s="138">
        <f>SUM(G168:M168)</f>
        <v>611.42</v>
      </c>
      <c r="G168" s="139">
        <v>0</v>
      </c>
      <c r="H168" s="139"/>
      <c r="I168" s="139"/>
      <c r="J168" s="139">
        <v>0</v>
      </c>
      <c r="K168" s="139">
        <v>0</v>
      </c>
      <c r="L168" s="139">
        <v>611.42</v>
      </c>
      <c r="M168" s="139">
        <v>0</v>
      </c>
      <c r="N168" s="117"/>
      <c r="O168" s="117"/>
      <c r="P168" s="117"/>
      <c r="Q168" s="117"/>
      <c r="R168" s="117"/>
      <c r="S168" s="117"/>
      <c r="T168" s="117"/>
      <c r="U168" s="117"/>
    </row>
    <row r="169" spans="1:21" s="38" customFormat="1" ht="35.25" customHeight="1">
      <c r="A169" s="214"/>
      <c r="B169" s="214"/>
      <c r="C169" s="217"/>
      <c r="D169" s="220"/>
      <c r="E169" s="130" t="s">
        <v>15</v>
      </c>
      <c r="F169" s="138"/>
      <c r="G169" s="139"/>
      <c r="H169" s="139"/>
      <c r="I169" s="139"/>
      <c r="J169" s="139"/>
      <c r="K169" s="139"/>
      <c r="L169" s="139"/>
      <c r="M169" s="139"/>
      <c r="N169" s="117"/>
      <c r="O169" s="117"/>
      <c r="P169" s="117"/>
      <c r="Q169" s="117"/>
      <c r="R169" s="117"/>
      <c r="S169" s="117"/>
      <c r="T169" s="117"/>
      <c r="U169" s="117"/>
    </row>
    <row r="170" spans="1:21" s="38" customFormat="1" ht="35.25" customHeight="1">
      <c r="A170" s="212" t="s">
        <v>204</v>
      </c>
      <c r="B170" s="212" t="s">
        <v>261</v>
      </c>
      <c r="C170" s="221">
        <v>2019</v>
      </c>
      <c r="D170" s="218" t="s">
        <v>180</v>
      </c>
      <c r="E170" s="133" t="s">
        <v>11</v>
      </c>
      <c r="F170" s="137">
        <f aca="true" t="shared" si="30" ref="F170:M170">SUM(F171:F173)</f>
        <v>112.83</v>
      </c>
      <c r="G170" s="137">
        <f t="shared" si="30"/>
        <v>0</v>
      </c>
      <c r="H170" s="137">
        <f t="shared" si="30"/>
        <v>0</v>
      </c>
      <c r="I170" s="137">
        <f t="shared" si="30"/>
        <v>0</v>
      </c>
      <c r="J170" s="137">
        <f t="shared" si="30"/>
        <v>0</v>
      </c>
      <c r="K170" s="137">
        <f t="shared" si="30"/>
        <v>0</v>
      </c>
      <c r="L170" s="137">
        <v>0</v>
      </c>
      <c r="M170" s="137">
        <f t="shared" si="30"/>
        <v>112.83</v>
      </c>
      <c r="N170" s="117"/>
      <c r="O170" s="117"/>
      <c r="P170" s="117"/>
      <c r="Q170" s="117"/>
      <c r="R170" s="117"/>
      <c r="S170" s="117"/>
      <c r="T170" s="117"/>
      <c r="U170" s="117"/>
    </row>
    <row r="171" spans="1:21" s="38" customFormat="1" ht="35.25" customHeight="1">
      <c r="A171" s="213"/>
      <c r="B171" s="213"/>
      <c r="C171" s="222"/>
      <c r="D171" s="219"/>
      <c r="E171" s="130" t="s">
        <v>13</v>
      </c>
      <c r="F171" s="138">
        <v>0</v>
      </c>
      <c r="G171" s="139">
        <v>0</v>
      </c>
      <c r="H171" s="139">
        <v>0</v>
      </c>
      <c r="I171" s="139">
        <v>0</v>
      </c>
      <c r="J171" s="139">
        <v>0</v>
      </c>
      <c r="K171" s="139">
        <v>0</v>
      </c>
      <c r="L171" s="139"/>
      <c r="M171" s="139">
        <v>0</v>
      </c>
      <c r="N171" s="117"/>
      <c r="O171" s="117"/>
      <c r="P171" s="117"/>
      <c r="Q171" s="117"/>
      <c r="R171" s="117"/>
      <c r="S171" s="117"/>
      <c r="T171" s="117"/>
      <c r="U171" s="117"/>
    </row>
    <row r="172" spans="1:21" s="38" customFormat="1" ht="35.25" customHeight="1">
      <c r="A172" s="213"/>
      <c r="B172" s="213"/>
      <c r="C172" s="222"/>
      <c r="D172" s="219"/>
      <c r="E172" s="130" t="s">
        <v>14</v>
      </c>
      <c r="F172" s="138">
        <f>SUM(G172:M172)</f>
        <v>112.83</v>
      </c>
      <c r="G172" s="139">
        <v>0</v>
      </c>
      <c r="H172" s="139"/>
      <c r="I172" s="139"/>
      <c r="J172" s="139">
        <v>0</v>
      </c>
      <c r="K172" s="139">
        <v>0</v>
      </c>
      <c r="L172" s="139"/>
      <c r="M172" s="139">
        <v>112.83</v>
      </c>
      <c r="N172" s="117"/>
      <c r="O172" s="117"/>
      <c r="P172" s="117"/>
      <c r="Q172" s="117"/>
      <c r="R172" s="117"/>
      <c r="S172" s="117"/>
      <c r="T172" s="117"/>
      <c r="U172" s="117"/>
    </row>
    <row r="173" spans="1:21" s="38" customFormat="1" ht="35.25" customHeight="1">
      <c r="A173" s="214"/>
      <c r="B173" s="214"/>
      <c r="C173" s="223"/>
      <c r="D173" s="220"/>
      <c r="E173" s="130" t="s">
        <v>15</v>
      </c>
      <c r="F173" s="138"/>
      <c r="G173" s="139"/>
      <c r="H173" s="139"/>
      <c r="I173" s="139"/>
      <c r="J173" s="139"/>
      <c r="K173" s="139"/>
      <c r="L173" s="139"/>
      <c r="M173" s="139"/>
      <c r="N173" s="117"/>
      <c r="O173" s="117"/>
      <c r="P173" s="117"/>
      <c r="Q173" s="117"/>
      <c r="R173" s="117"/>
      <c r="S173" s="117"/>
      <c r="T173" s="117"/>
      <c r="U173" s="117"/>
    </row>
    <row r="174" spans="1:21" s="38" customFormat="1" ht="35.25" customHeight="1">
      <c r="A174" s="212" t="s">
        <v>205</v>
      </c>
      <c r="B174" s="212" t="s">
        <v>262</v>
      </c>
      <c r="C174" s="221">
        <v>2019</v>
      </c>
      <c r="D174" s="218" t="s">
        <v>180</v>
      </c>
      <c r="E174" s="133" t="s">
        <v>11</v>
      </c>
      <c r="F174" s="137">
        <f aca="true" t="shared" si="31" ref="F174:M174">SUM(F175:F177)</f>
        <v>855.29</v>
      </c>
      <c r="G174" s="137">
        <f t="shared" si="31"/>
        <v>0</v>
      </c>
      <c r="H174" s="137">
        <f t="shared" si="31"/>
        <v>0</v>
      </c>
      <c r="I174" s="137">
        <f t="shared" si="31"/>
        <v>0</v>
      </c>
      <c r="J174" s="137">
        <f t="shared" si="31"/>
        <v>0</v>
      </c>
      <c r="K174" s="137">
        <f t="shared" si="31"/>
        <v>0</v>
      </c>
      <c r="L174" s="137">
        <v>0</v>
      </c>
      <c r="M174" s="137">
        <f t="shared" si="31"/>
        <v>855.29</v>
      </c>
      <c r="N174" s="117"/>
      <c r="O174" s="117"/>
      <c r="P174" s="117"/>
      <c r="Q174" s="117"/>
      <c r="R174" s="117"/>
      <c r="S174" s="117"/>
      <c r="T174" s="117"/>
      <c r="U174" s="117"/>
    </row>
    <row r="175" spans="1:21" s="38" customFormat="1" ht="35.25" customHeight="1">
      <c r="A175" s="213"/>
      <c r="B175" s="213"/>
      <c r="C175" s="222"/>
      <c r="D175" s="219"/>
      <c r="E175" s="130" t="s">
        <v>13</v>
      </c>
      <c r="F175" s="138">
        <v>0</v>
      </c>
      <c r="G175" s="139">
        <v>0</v>
      </c>
      <c r="H175" s="139">
        <v>0</v>
      </c>
      <c r="I175" s="139">
        <v>0</v>
      </c>
      <c r="J175" s="139">
        <v>0</v>
      </c>
      <c r="K175" s="139">
        <v>0</v>
      </c>
      <c r="L175" s="139"/>
      <c r="M175" s="139">
        <v>0</v>
      </c>
      <c r="N175" s="117"/>
      <c r="O175" s="117"/>
      <c r="P175" s="117"/>
      <c r="Q175" s="117"/>
      <c r="R175" s="117"/>
      <c r="S175" s="117"/>
      <c r="T175" s="117"/>
      <c r="U175" s="117"/>
    </row>
    <row r="176" spans="1:21" s="38" customFormat="1" ht="35.25" customHeight="1">
      <c r="A176" s="213"/>
      <c r="B176" s="213"/>
      <c r="C176" s="222"/>
      <c r="D176" s="219"/>
      <c r="E176" s="130" t="s">
        <v>14</v>
      </c>
      <c r="F176" s="138">
        <f>SUM(G176:M176)</f>
        <v>855.29</v>
      </c>
      <c r="G176" s="139">
        <v>0</v>
      </c>
      <c r="H176" s="139"/>
      <c r="I176" s="139"/>
      <c r="J176" s="139">
        <v>0</v>
      </c>
      <c r="K176" s="139">
        <v>0</v>
      </c>
      <c r="L176" s="139"/>
      <c r="M176" s="139">
        <v>855.29</v>
      </c>
      <c r="N176" s="117"/>
      <c r="O176" s="117"/>
      <c r="P176" s="117"/>
      <c r="Q176" s="117"/>
      <c r="R176" s="117"/>
      <c r="S176" s="117"/>
      <c r="T176" s="117"/>
      <c r="U176" s="117"/>
    </row>
    <row r="177" spans="1:21" s="38" customFormat="1" ht="35.25" customHeight="1">
      <c r="A177" s="214"/>
      <c r="B177" s="214"/>
      <c r="C177" s="223"/>
      <c r="D177" s="220"/>
      <c r="E177" s="130" t="s">
        <v>15</v>
      </c>
      <c r="F177" s="138"/>
      <c r="G177" s="139"/>
      <c r="H177" s="139"/>
      <c r="I177" s="139"/>
      <c r="J177" s="139"/>
      <c r="K177" s="139"/>
      <c r="L177" s="139"/>
      <c r="M177" s="139"/>
      <c r="N177" s="117"/>
      <c r="O177" s="117"/>
      <c r="P177" s="117"/>
      <c r="Q177" s="117"/>
      <c r="R177" s="117"/>
      <c r="S177" s="117"/>
      <c r="T177" s="117"/>
      <c r="U177" s="117"/>
    </row>
    <row r="178" spans="1:21" s="38" customFormat="1" ht="35.25" customHeight="1">
      <c r="A178" s="212" t="s">
        <v>206</v>
      </c>
      <c r="B178" s="212" t="s">
        <v>263</v>
      </c>
      <c r="C178" s="215">
        <v>2019</v>
      </c>
      <c r="D178" s="218" t="s">
        <v>180</v>
      </c>
      <c r="E178" s="133" t="s">
        <v>11</v>
      </c>
      <c r="F178" s="137">
        <f aca="true" t="shared" si="32" ref="F178:M178">SUM(F179:F181)</f>
        <v>209.54</v>
      </c>
      <c r="G178" s="137">
        <f t="shared" si="32"/>
        <v>0</v>
      </c>
      <c r="H178" s="137">
        <f t="shared" si="32"/>
        <v>0</v>
      </c>
      <c r="I178" s="137">
        <f t="shared" si="32"/>
        <v>0</v>
      </c>
      <c r="J178" s="137">
        <f t="shared" si="32"/>
        <v>0</v>
      </c>
      <c r="K178" s="137">
        <f t="shared" si="32"/>
        <v>0</v>
      </c>
      <c r="L178" s="137">
        <v>0</v>
      </c>
      <c r="M178" s="137">
        <f t="shared" si="32"/>
        <v>209.54</v>
      </c>
      <c r="N178" s="117"/>
      <c r="O178" s="117"/>
      <c r="P178" s="117"/>
      <c r="Q178" s="117"/>
      <c r="R178" s="117"/>
      <c r="S178" s="117"/>
      <c r="T178" s="117"/>
      <c r="U178" s="117"/>
    </row>
    <row r="179" spans="1:21" s="38" customFormat="1" ht="35.25" customHeight="1">
      <c r="A179" s="213"/>
      <c r="B179" s="213"/>
      <c r="C179" s="216"/>
      <c r="D179" s="219"/>
      <c r="E179" s="130" t="s">
        <v>13</v>
      </c>
      <c r="F179" s="138">
        <v>0</v>
      </c>
      <c r="G179" s="139">
        <v>0</v>
      </c>
      <c r="H179" s="139">
        <v>0</v>
      </c>
      <c r="I179" s="139">
        <v>0</v>
      </c>
      <c r="J179" s="139">
        <v>0</v>
      </c>
      <c r="K179" s="139">
        <v>0</v>
      </c>
      <c r="L179" s="139"/>
      <c r="M179" s="139">
        <v>0</v>
      </c>
      <c r="N179" s="117"/>
      <c r="O179" s="117"/>
      <c r="P179" s="117"/>
      <c r="Q179" s="117"/>
      <c r="R179" s="117"/>
      <c r="S179" s="117"/>
      <c r="T179" s="117"/>
      <c r="U179" s="117"/>
    </row>
    <row r="180" spans="1:21" s="38" customFormat="1" ht="35.25" customHeight="1">
      <c r="A180" s="213"/>
      <c r="B180" s="213"/>
      <c r="C180" s="216"/>
      <c r="D180" s="219"/>
      <c r="E180" s="130" t="s">
        <v>14</v>
      </c>
      <c r="F180" s="138">
        <f>SUM(G180:M180)</f>
        <v>209.54</v>
      </c>
      <c r="G180" s="139">
        <v>0</v>
      </c>
      <c r="H180" s="139"/>
      <c r="I180" s="139">
        <v>0</v>
      </c>
      <c r="J180" s="139"/>
      <c r="K180" s="139">
        <v>0</v>
      </c>
      <c r="L180" s="139"/>
      <c r="M180" s="139">
        <v>209.54</v>
      </c>
      <c r="N180" s="117"/>
      <c r="O180" s="117"/>
      <c r="P180" s="117"/>
      <c r="Q180" s="117"/>
      <c r="R180" s="117"/>
      <c r="S180" s="117"/>
      <c r="T180" s="117"/>
      <c r="U180" s="117"/>
    </row>
    <row r="181" spans="1:21" s="38" customFormat="1" ht="35.25" customHeight="1">
      <c r="A181" s="214"/>
      <c r="B181" s="214"/>
      <c r="C181" s="217"/>
      <c r="D181" s="220"/>
      <c r="E181" s="130" t="s">
        <v>15</v>
      </c>
      <c r="F181" s="138"/>
      <c r="G181" s="139"/>
      <c r="H181" s="139"/>
      <c r="I181" s="139"/>
      <c r="J181" s="139"/>
      <c r="K181" s="139"/>
      <c r="L181" s="139"/>
      <c r="M181" s="139"/>
      <c r="N181" s="117"/>
      <c r="O181" s="117"/>
      <c r="P181" s="117"/>
      <c r="Q181" s="117"/>
      <c r="R181" s="117"/>
      <c r="S181" s="117"/>
      <c r="T181" s="117"/>
      <c r="U181" s="117"/>
    </row>
    <row r="182" spans="1:21" s="38" customFormat="1" ht="35.25" customHeight="1">
      <c r="A182" s="212" t="s">
        <v>208</v>
      </c>
      <c r="B182" s="212" t="s">
        <v>264</v>
      </c>
      <c r="C182" s="215">
        <v>2019</v>
      </c>
      <c r="D182" s="218" t="s">
        <v>180</v>
      </c>
      <c r="E182" s="133" t="s">
        <v>11</v>
      </c>
      <c r="F182" s="137">
        <f aca="true" t="shared" si="33" ref="F182:M182">SUM(F183:F185)</f>
        <v>161.18</v>
      </c>
      <c r="G182" s="137">
        <f t="shared" si="33"/>
        <v>0</v>
      </c>
      <c r="H182" s="137">
        <f t="shared" si="33"/>
        <v>0</v>
      </c>
      <c r="I182" s="137">
        <f t="shared" si="33"/>
        <v>0</v>
      </c>
      <c r="J182" s="137">
        <f t="shared" si="33"/>
        <v>0</v>
      </c>
      <c r="K182" s="137">
        <f t="shared" si="33"/>
        <v>0</v>
      </c>
      <c r="L182" s="137">
        <v>0</v>
      </c>
      <c r="M182" s="137">
        <f t="shared" si="33"/>
        <v>161.18</v>
      </c>
      <c r="N182" s="117"/>
      <c r="O182" s="117"/>
      <c r="P182" s="117"/>
      <c r="Q182" s="117"/>
      <c r="R182" s="117"/>
      <c r="S182" s="117"/>
      <c r="T182" s="117"/>
      <c r="U182" s="117"/>
    </row>
    <row r="183" spans="1:21" s="38" customFormat="1" ht="35.25" customHeight="1">
      <c r="A183" s="213"/>
      <c r="B183" s="213"/>
      <c r="C183" s="216"/>
      <c r="D183" s="219"/>
      <c r="E183" s="130" t="s">
        <v>13</v>
      </c>
      <c r="F183" s="138">
        <v>0</v>
      </c>
      <c r="G183" s="139">
        <v>0</v>
      </c>
      <c r="H183" s="139">
        <v>0</v>
      </c>
      <c r="I183" s="139">
        <v>0</v>
      </c>
      <c r="J183" s="139">
        <v>0</v>
      </c>
      <c r="K183" s="139">
        <v>0</v>
      </c>
      <c r="L183" s="139"/>
      <c r="M183" s="139">
        <v>0</v>
      </c>
      <c r="N183" s="117"/>
      <c r="O183" s="117"/>
      <c r="P183" s="117"/>
      <c r="Q183" s="117"/>
      <c r="R183" s="117"/>
      <c r="S183" s="117"/>
      <c r="T183" s="117"/>
      <c r="U183" s="117"/>
    </row>
    <row r="184" spans="1:21" s="38" customFormat="1" ht="35.25" customHeight="1">
      <c r="A184" s="213"/>
      <c r="B184" s="213"/>
      <c r="C184" s="216"/>
      <c r="D184" s="219"/>
      <c r="E184" s="130" t="s">
        <v>14</v>
      </c>
      <c r="F184" s="138">
        <f>SUM(G184:M184)</f>
        <v>161.18</v>
      </c>
      <c r="G184" s="139">
        <v>0</v>
      </c>
      <c r="H184" s="139"/>
      <c r="I184" s="139">
        <v>0</v>
      </c>
      <c r="J184" s="139"/>
      <c r="K184" s="139">
        <v>0</v>
      </c>
      <c r="L184" s="139"/>
      <c r="M184" s="139">
        <v>161.18</v>
      </c>
      <c r="N184" s="117"/>
      <c r="O184" s="117"/>
      <c r="P184" s="117"/>
      <c r="Q184" s="117"/>
      <c r="R184" s="117"/>
      <c r="S184" s="117"/>
      <c r="T184" s="117"/>
      <c r="U184" s="117"/>
    </row>
    <row r="185" spans="1:21" s="38" customFormat="1" ht="35.25" customHeight="1">
      <c r="A185" s="214"/>
      <c r="B185" s="214"/>
      <c r="C185" s="217"/>
      <c r="D185" s="220"/>
      <c r="E185" s="130" t="s">
        <v>15</v>
      </c>
      <c r="F185" s="138"/>
      <c r="G185" s="139"/>
      <c r="H185" s="139"/>
      <c r="I185" s="139"/>
      <c r="J185" s="139"/>
      <c r="K185" s="139"/>
      <c r="L185" s="139"/>
      <c r="M185" s="139"/>
      <c r="N185" s="117"/>
      <c r="O185" s="117"/>
      <c r="P185" s="117"/>
      <c r="Q185" s="117"/>
      <c r="R185" s="117"/>
      <c r="S185" s="117"/>
      <c r="T185" s="117"/>
      <c r="U185" s="117"/>
    </row>
    <row r="186" spans="1:21" s="33" customFormat="1" ht="15.75" customHeight="1">
      <c r="A186" s="197" t="s">
        <v>150</v>
      </c>
      <c r="B186" s="198"/>
      <c r="C186" s="198"/>
      <c r="D186" s="199"/>
      <c r="E186" s="133" t="s">
        <v>11</v>
      </c>
      <c r="F186" s="142">
        <f>SUM(G186:M186)</f>
        <v>56002.26000000001</v>
      </c>
      <c r="G186" s="142">
        <f aca="true" t="shared" si="34" ref="G186:M186">SUM(G187:G189)</f>
        <v>8912.41</v>
      </c>
      <c r="H186" s="142">
        <f t="shared" si="34"/>
        <v>9005.78</v>
      </c>
      <c r="I186" s="142">
        <f t="shared" si="34"/>
        <v>12327.82</v>
      </c>
      <c r="J186" s="142">
        <f t="shared" si="34"/>
        <v>10492.95</v>
      </c>
      <c r="K186" s="142">
        <f t="shared" si="34"/>
        <v>8671.04</v>
      </c>
      <c r="L186" s="142">
        <f t="shared" si="34"/>
        <v>5045.42</v>
      </c>
      <c r="M186" s="142">
        <f t="shared" si="34"/>
        <v>1546.8400000000001</v>
      </c>
      <c r="N186" s="32"/>
      <c r="O186" s="32"/>
      <c r="P186" s="32"/>
      <c r="Q186" s="32"/>
      <c r="R186" s="32"/>
      <c r="S186" s="32"/>
      <c r="T186" s="32"/>
      <c r="U186" s="32"/>
    </row>
    <row r="187" spans="1:21" s="35" customFormat="1" ht="15.75">
      <c r="A187" s="200"/>
      <c r="B187" s="201"/>
      <c r="C187" s="201"/>
      <c r="D187" s="202"/>
      <c r="E187" s="132" t="s">
        <v>13</v>
      </c>
      <c r="F187" s="143"/>
      <c r="G187" s="144"/>
      <c r="H187" s="144"/>
      <c r="I187" s="144"/>
      <c r="J187" s="144"/>
      <c r="K187" s="144"/>
      <c r="L187" s="144"/>
      <c r="M187" s="144"/>
      <c r="N187" s="34"/>
      <c r="O187" s="34"/>
      <c r="P187" s="34"/>
      <c r="Q187" s="34"/>
      <c r="R187" s="34"/>
      <c r="S187" s="34"/>
      <c r="T187" s="34"/>
      <c r="U187" s="34"/>
    </row>
    <row r="188" spans="1:21" s="35" customFormat="1" ht="15" customHeight="1">
      <c r="A188" s="200"/>
      <c r="B188" s="201"/>
      <c r="C188" s="201"/>
      <c r="D188" s="202"/>
      <c r="E188" s="132" t="s">
        <v>14</v>
      </c>
      <c r="F188" s="143">
        <f>SUM(G188:M188)</f>
        <v>56002.26000000001</v>
      </c>
      <c r="G188" s="144">
        <f aca="true" t="shared" si="35" ref="G188:M188">G30+G58</f>
        <v>8912.41</v>
      </c>
      <c r="H188" s="144">
        <f t="shared" si="35"/>
        <v>9005.78</v>
      </c>
      <c r="I188" s="144">
        <f t="shared" si="35"/>
        <v>12327.82</v>
      </c>
      <c r="J188" s="144">
        <f t="shared" si="35"/>
        <v>10492.95</v>
      </c>
      <c r="K188" s="144">
        <f t="shared" si="35"/>
        <v>8671.04</v>
      </c>
      <c r="L188" s="144">
        <f t="shared" si="35"/>
        <v>5045.42</v>
      </c>
      <c r="M188" s="144">
        <f t="shared" si="35"/>
        <v>1546.8400000000001</v>
      </c>
      <c r="N188" s="34"/>
      <c r="O188" s="34"/>
      <c r="P188" s="34"/>
      <c r="Q188" s="34"/>
      <c r="R188" s="34"/>
      <c r="S188" s="34"/>
      <c r="T188" s="34"/>
      <c r="U188" s="34"/>
    </row>
    <row r="189" spans="1:21" s="35" customFormat="1" ht="30.75" customHeight="1">
      <c r="A189" s="203"/>
      <c r="B189" s="204"/>
      <c r="C189" s="204"/>
      <c r="D189" s="205"/>
      <c r="E189" s="132" t="s">
        <v>15</v>
      </c>
      <c r="F189" s="131"/>
      <c r="G189" s="132"/>
      <c r="H189" s="132"/>
      <c r="I189" s="132"/>
      <c r="J189" s="132"/>
      <c r="K189" s="132"/>
      <c r="L189" s="132"/>
      <c r="M189" s="132"/>
      <c r="N189" s="34"/>
      <c r="O189" s="34"/>
      <c r="P189" s="34"/>
      <c r="Q189" s="34"/>
      <c r="R189" s="34"/>
      <c r="S189" s="34"/>
      <c r="T189" s="34"/>
      <c r="U189" s="34"/>
    </row>
    <row r="190" spans="1:21" s="96" customFormat="1" ht="15.75" customHeight="1">
      <c r="A190" s="128"/>
      <c r="B190" s="224" t="str">
        <f>'Приложение 2'!B50:L50</f>
        <v>Задача 4: Повышение инвестиционной привлекательности коммунальной инфраструктуры муниципального образования </v>
      </c>
      <c r="C190" s="225"/>
      <c r="D190" s="225"/>
      <c r="E190" s="225"/>
      <c r="F190" s="225"/>
      <c r="G190" s="225"/>
      <c r="H190" s="225"/>
      <c r="I190" s="225"/>
      <c r="J190" s="225"/>
      <c r="K190" s="225"/>
      <c r="L190" s="225"/>
      <c r="M190" s="225"/>
      <c r="N190" s="115"/>
      <c r="O190" s="115"/>
      <c r="P190" s="115"/>
      <c r="Q190" s="115"/>
      <c r="R190" s="115"/>
      <c r="S190" s="115"/>
      <c r="T190" s="115"/>
      <c r="U190" s="115"/>
    </row>
    <row r="191" spans="1:21" s="36" customFormat="1" ht="15" customHeight="1">
      <c r="A191" s="212" t="s">
        <v>29</v>
      </c>
      <c r="B191" s="212" t="s">
        <v>176</v>
      </c>
      <c r="C191" s="221" t="s">
        <v>156</v>
      </c>
      <c r="D191" s="218" t="s">
        <v>174</v>
      </c>
      <c r="E191" s="129" t="s">
        <v>11</v>
      </c>
      <c r="F191" s="129">
        <v>0</v>
      </c>
      <c r="G191" s="129">
        <v>0</v>
      </c>
      <c r="H191" s="129">
        <v>0</v>
      </c>
      <c r="I191" s="129">
        <v>0</v>
      </c>
      <c r="J191" s="129">
        <v>0</v>
      </c>
      <c r="K191" s="129">
        <v>0</v>
      </c>
      <c r="L191" s="129"/>
      <c r="M191" s="129">
        <v>0</v>
      </c>
      <c r="N191" s="116"/>
      <c r="O191" s="116"/>
      <c r="P191" s="116"/>
      <c r="Q191" s="116"/>
      <c r="R191" s="116"/>
      <c r="S191" s="116"/>
      <c r="T191" s="116"/>
      <c r="U191" s="116"/>
    </row>
    <row r="192" spans="1:21" s="31" customFormat="1" ht="18" customHeight="1">
      <c r="A192" s="213"/>
      <c r="B192" s="213"/>
      <c r="C192" s="222"/>
      <c r="D192" s="219"/>
      <c r="E192" s="130" t="s">
        <v>13</v>
      </c>
      <c r="F192" s="131">
        <v>0</v>
      </c>
      <c r="G192" s="140">
        <v>0</v>
      </c>
      <c r="H192" s="140">
        <v>0</v>
      </c>
      <c r="I192" s="140">
        <v>0</v>
      </c>
      <c r="J192" s="140">
        <v>0</v>
      </c>
      <c r="K192" s="140">
        <v>0</v>
      </c>
      <c r="L192" s="140"/>
      <c r="M192" s="140">
        <v>0</v>
      </c>
      <c r="N192" s="30"/>
      <c r="O192" s="30"/>
      <c r="P192" s="30"/>
      <c r="Q192" s="30"/>
      <c r="R192" s="30"/>
      <c r="S192" s="30"/>
      <c r="T192" s="30"/>
      <c r="U192" s="30"/>
    </row>
    <row r="193" spans="1:21" s="31" customFormat="1" ht="18" customHeight="1">
      <c r="A193" s="213"/>
      <c r="B193" s="213"/>
      <c r="C193" s="222"/>
      <c r="D193" s="219"/>
      <c r="E193" s="130" t="s">
        <v>14</v>
      </c>
      <c r="F193" s="131">
        <v>0</v>
      </c>
      <c r="G193" s="140">
        <v>0</v>
      </c>
      <c r="H193" s="140">
        <v>0</v>
      </c>
      <c r="I193" s="140">
        <v>0</v>
      </c>
      <c r="J193" s="140">
        <v>0</v>
      </c>
      <c r="K193" s="140">
        <v>0</v>
      </c>
      <c r="L193" s="140"/>
      <c r="M193" s="140">
        <v>0</v>
      </c>
      <c r="N193" s="30"/>
      <c r="O193" s="30"/>
      <c r="P193" s="30"/>
      <c r="Q193" s="30"/>
      <c r="R193" s="30"/>
      <c r="S193" s="30"/>
      <c r="T193" s="30"/>
      <c r="U193" s="30"/>
    </row>
    <row r="194" spans="1:21" s="31" customFormat="1" ht="39" customHeight="1">
      <c r="A194" s="214"/>
      <c r="B194" s="214"/>
      <c r="C194" s="223"/>
      <c r="D194" s="220"/>
      <c r="E194" s="130" t="s">
        <v>15</v>
      </c>
      <c r="F194" s="131">
        <v>0</v>
      </c>
      <c r="G194" s="140">
        <v>0</v>
      </c>
      <c r="H194" s="140">
        <v>0</v>
      </c>
      <c r="I194" s="140">
        <v>0</v>
      </c>
      <c r="J194" s="140">
        <v>0</v>
      </c>
      <c r="K194" s="140">
        <v>0</v>
      </c>
      <c r="L194" s="140"/>
      <c r="M194" s="140">
        <v>0</v>
      </c>
      <c r="N194" s="30"/>
      <c r="O194" s="30"/>
      <c r="P194" s="30"/>
      <c r="Q194" s="30"/>
      <c r="R194" s="30"/>
      <c r="S194" s="30"/>
      <c r="T194" s="30"/>
      <c r="U194" s="30"/>
    </row>
    <row r="195" spans="1:21" s="36" customFormat="1" ht="15.75" customHeight="1">
      <c r="A195" s="212" t="s">
        <v>30</v>
      </c>
      <c r="B195" s="212" t="s">
        <v>41</v>
      </c>
      <c r="C195" s="221" t="s">
        <v>156</v>
      </c>
      <c r="D195" s="218" t="s">
        <v>174</v>
      </c>
      <c r="E195" s="129" t="s">
        <v>11</v>
      </c>
      <c r="F195" s="129">
        <v>0</v>
      </c>
      <c r="G195" s="129">
        <v>0</v>
      </c>
      <c r="H195" s="129">
        <v>0</v>
      </c>
      <c r="I195" s="129">
        <v>0</v>
      </c>
      <c r="J195" s="129">
        <v>0</v>
      </c>
      <c r="K195" s="129">
        <v>0</v>
      </c>
      <c r="L195" s="129"/>
      <c r="M195" s="129">
        <v>0</v>
      </c>
      <c r="N195" s="116"/>
      <c r="O195" s="116"/>
      <c r="P195" s="116"/>
      <c r="Q195" s="116"/>
      <c r="R195" s="116"/>
      <c r="S195" s="116"/>
      <c r="T195" s="116"/>
      <c r="U195" s="116"/>
    </row>
    <row r="196" spans="1:21" s="31" customFormat="1" ht="15" customHeight="1">
      <c r="A196" s="213"/>
      <c r="B196" s="213"/>
      <c r="C196" s="222"/>
      <c r="D196" s="219"/>
      <c r="E196" s="130" t="s">
        <v>13</v>
      </c>
      <c r="F196" s="131">
        <v>0</v>
      </c>
      <c r="G196" s="130"/>
      <c r="H196" s="130">
        <v>0</v>
      </c>
      <c r="I196" s="130">
        <v>0</v>
      </c>
      <c r="J196" s="130">
        <v>0</v>
      </c>
      <c r="K196" s="130">
        <v>0</v>
      </c>
      <c r="L196" s="130"/>
      <c r="M196" s="130">
        <v>0</v>
      </c>
      <c r="N196" s="30"/>
      <c r="O196" s="30"/>
      <c r="P196" s="30"/>
      <c r="Q196" s="30"/>
      <c r="R196" s="30"/>
      <c r="S196" s="30"/>
      <c r="T196" s="30"/>
      <c r="U196" s="30"/>
    </row>
    <row r="197" spans="1:21" s="31" customFormat="1" ht="15" customHeight="1">
      <c r="A197" s="213"/>
      <c r="B197" s="213"/>
      <c r="C197" s="222"/>
      <c r="D197" s="219"/>
      <c r="E197" s="130" t="s">
        <v>14</v>
      </c>
      <c r="F197" s="131">
        <v>0</v>
      </c>
      <c r="G197" s="130"/>
      <c r="H197" s="130">
        <v>0</v>
      </c>
      <c r="I197" s="130">
        <v>0</v>
      </c>
      <c r="J197" s="130">
        <v>0</v>
      </c>
      <c r="K197" s="130">
        <v>0</v>
      </c>
      <c r="L197" s="130"/>
      <c r="M197" s="130">
        <v>0</v>
      </c>
      <c r="N197" s="30"/>
      <c r="O197" s="30"/>
      <c r="P197" s="30"/>
      <c r="Q197" s="30"/>
      <c r="R197" s="30"/>
      <c r="S197" s="30"/>
      <c r="T197" s="30"/>
      <c r="U197" s="30"/>
    </row>
    <row r="198" spans="1:21" s="31" customFormat="1" ht="37.5" customHeight="1">
      <c r="A198" s="214"/>
      <c r="B198" s="214"/>
      <c r="C198" s="223"/>
      <c r="D198" s="220"/>
      <c r="E198" s="130" t="s">
        <v>15</v>
      </c>
      <c r="F198" s="131">
        <v>0</v>
      </c>
      <c r="G198" s="130">
        <v>0</v>
      </c>
      <c r="H198" s="130">
        <v>0</v>
      </c>
      <c r="I198" s="130">
        <v>0</v>
      </c>
      <c r="J198" s="130">
        <v>0</v>
      </c>
      <c r="K198" s="130">
        <v>0</v>
      </c>
      <c r="L198" s="130"/>
      <c r="M198" s="130">
        <v>0</v>
      </c>
      <c r="N198" s="30"/>
      <c r="O198" s="30"/>
      <c r="P198" s="30"/>
      <c r="Q198" s="30"/>
      <c r="R198" s="30"/>
      <c r="S198" s="30"/>
      <c r="T198" s="30"/>
      <c r="U198" s="30"/>
    </row>
    <row r="199" spans="1:21" s="33" customFormat="1" ht="15.75" customHeight="1">
      <c r="A199" s="197" t="s">
        <v>151</v>
      </c>
      <c r="B199" s="198"/>
      <c r="C199" s="198"/>
      <c r="D199" s="199"/>
      <c r="E199" s="133" t="s">
        <v>11</v>
      </c>
      <c r="F199" s="129">
        <v>0</v>
      </c>
      <c r="G199" s="129">
        <v>0</v>
      </c>
      <c r="H199" s="129">
        <v>0</v>
      </c>
      <c r="I199" s="129">
        <v>0</v>
      </c>
      <c r="J199" s="129">
        <v>0</v>
      </c>
      <c r="K199" s="129">
        <v>0</v>
      </c>
      <c r="L199" s="129"/>
      <c r="M199" s="129">
        <v>0</v>
      </c>
      <c r="N199" s="32"/>
      <c r="O199" s="32"/>
      <c r="P199" s="32"/>
      <c r="Q199" s="32"/>
      <c r="R199" s="32"/>
      <c r="S199" s="32"/>
      <c r="T199" s="32"/>
      <c r="U199" s="32"/>
    </row>
    <row r="200" spans="1:21" s="35" customFormat="1" ht="18.75" customHeight="1">
      <c r="A200" s="200"/>
      <c r="B200" s="201"/>
      <c r="C200" s="201"/>
      <c r="D200" s="202"/>
      <c r="E200" s="132" t="s">
        <v>13</v>
      </c>
      <c r="F200" s="131">
        <v>0</v>
      </c>
      <c r="G200" s="132"/>
      <c r="H200" s="132"/>
      <c r="I200" s="132"/>
      <c r="J200" s="132"/>
      <c r="K200" s="132"/>
      <c r="L200" s="132"/>
      <c r="M200" s="132"/>
      <c r="N200" s="34"/>
      <c r="O200" s="34"/>
      <c r="P200" s="34"/>
      <c r="Q200" s="34"/>
      <c r="R200" s="34"/>
      <c r="S200" s="34"/>
      <c r="T200" s="34"/>
      <c r="U200" s="34"/>
    </row>
    <row r="201" spans="1:21" s="35" customFormat="1" ht="18.75" customHeight="1">
      <c r="A201" s="200"/>
      <c r="B201" s="201"/>
      <c r="C201" s="201"/>
      <c r="D201" s="202"/>
      <c r="E201" s="132" t="s">
        <v>14</v>
      </c>
      <c r="F201" s="131">
        <v>0</v>
      </c>
      <c r="G201" s="132"/>
      <c r="H201" s="132"/>
      <c r="I201" s="132"/>
      <c r="J201" s="132"/>
      <c r="K201" s="132"/>
      <c r="L201" s="132"/>
      <c r="M201" s="132"/>
      <c r="N201" s="34"/>
      <c r="O201" s="34"/>
      <c r="P201" s="34"/>
      <c r="Q201" s="34"/>
      <c r="R201" s="34"/>
      <c r="S201" s="34"/>
      <c r="T201" s="34"/>
      <c r="U201" s="34"/>
    </row>
    <row r="202" spans="1:21" s="35" customFormat="1" ht="31.5">
      <c r="A202" s="203"/>
      <c r="B202" s="204"/>
      <c r="C202" s="204"/>
      <c r="D202" s="205"/>
      <c r="E202" s="132" t="s">
        <v>15</v>
      </c>
      <c r="F202" s="131">
        <v>0</v>
      </c>
      <c r="G202" s="132"/>
      <c r="H202" s="132"/>
      <c r="I202" s="132"/>
      <c r="J202" s="132"/>
      <c r="K202" s="132"/>
      <c r="L202" s="132"/>
      <c r="M202" s="132"/>
      <c r="N202" s="34"/>
      <c r="O202" s="34"/>
      <c r="P202" s="34"/>
      <c r="Q202" s="34"/>
      <c r="R202" s="34"/>
      <c r="S202" s="34"/>
      <c r="T202" s="34"/>
      <c r="U202" s="34"/>
    </row>
    <row r="203" spans="1:21" s="35" customFormat="1" ht="15.75" customHeight="1">
      <c r="A203" s="197" t="s">
        <v>32</v>
      </c>
      <c r="B203" s="198"/>
      <c r="C203" s="198"/>
      <c r="D203" s="199"/>
      <c r="E203" s="133" t="s">
        <v>11</v>
      </c>
      <c r="F203" s="129">
        <f>SUM(G203:M203)</f>
        <v>56302.26000000001</v>
      </c>
      <c r="G203" s="129">
        <f aca="true" t="shared" si="36" ref="G203:M203">SUM(G204:G206)</f>
        <v>9112.41</v>
      </c>
      <c r="H203" s="129">
        <f t="shared" si="36"/>
        <v>9005.78</v>
      </c>
      <c r="I203" s="129">
        <f t="shared" si="36"/>
        <v>12327.82</v>
      </c>
      <c r="J203" s="129">
        <f t="shared" si="36"/>
        <v>10492.95</v>
      </c>
      <c r="K203" s="129">
        <f t="shared" si="36"/>
        <v>8771.04</v>
      </c>
      <c r="L203" s="129">
        <f t="shared" si="36"/>
        <v>5045.42</v>
      </c>
      <c r="M203" s="129">
        <f t="shared" si="36"/>
        <v>1546.8400000000001</v>
      </c>
      <c r="N203" s="34"/>
      <c r="O203" s="34"/>
      <c r="P203" s="34"/>
      <c r="Q203" s="34"/>
      <c r="R203" s="34"/>
      <c r="S203" s="34"/>
      <c r="T203" s="34"/>
      <c r="U203" s="34"/>
    </row>
    <row r="204" spans="1:207" s="40" customFormat="1" ht="15.75">
      <c r="A204" s="200"/>
      <c r="B204" s="201"/>
      <c r="C204" s="201"/>
      <c r="D204" s="202"/>
      <c r="E204" s="132" t="s">
        <v>13</v>
      </c>
      <c r="F204" s="131"/>
      <c r="G204" s="132"/>
      <c r="H204" s="132"/>
      <c r="I204" s="132"/>
      <c r="J204" s="132"/>
      <c r="K204" s="132"/>
      <c r="L204" s="132"/>
      <c r="M204" s="132"/>
      <c r="N204" s="34"/>
      <c r="O204" s="34"/>
      <c r="P204" s="34"/>
      <c r="Q204" s="34"/>
      <c r="R204" s="34"/>
      <c r="S204" s="34"/>
      <c r="T204" s="34"/>
      <c r="U204" s="34"/>
      <c r="V204" s="35"/>
      <c r="W204" s="35"/>
      <c r="X204" s="35"/>
      <c r="Y204" s="35"/>
      <c r="Z204" s="35"/>
      <c r="AA204" s="35"/>
      <c r="AB204" s="35"/>
      <c r="AC204" s="35"/>
      <c r="AD204" s="35"/>
      <c r="AE204" s="35"/>
      <c r="AF204" s="35"/>
      <c r="AG204" s="35"/>
      <c r="AH204" s="35"/>
      <c r="AI204" s="35"/>
      <c r="AJ204" s="35"/>
      <c r="AK204" s="35"/>
      <c r="AL204" s="35"/>
      <c r="AM204" s="35"/>
      <c r="AN204" s="35"/>
      <c r="AO204" s="35"/>
      <c r="AP204" s="35"/>
      <c r="AQ204" s="35"/>
      <c r="AR204" s="35"/>
      <c r="AS204" s="35"/>
      <c r="AT204" s="35"/>
      <c r="AU204" s="35"/>
      <c r="AV204" s="35"/>
      <c r="AW204" s="35"/>
      <c r="AX204" s="35"/>
      <c r="AY204" s="35"/>
      <c r="AZ204" s="35"/>
      <c r="BA204" s="35"/>
      <c r="BB204" s="35"/>
      <c r="BC204" s="35"/>
      <c r="BD204" s="35"/>
      <c r="BE204" s="35"/>
      <c r="BF204" s="35"/>
      <c r="BG204" s="35"/>
      <c r="BH204" s="35"/>
      <c r="BI204" s="35"/>
      <c r="BJ204" s="35"/>
      <c r="BK204" s="35"/>
      <c r="BL204" s="35"/>
      <c r="BM204" s="35"/>
      <c r="BN204" s="35"/>
      <c r="BO204" s="35"/>
      <c r="BP204" s="35"/>
      <c r="BQ204" s="35"/>
      <c r="BR204" s="35"/>
      <c r="BS204" s="35"/>
      <c r="BT204" s="35"/>
      <c r="BU204" s="35"/>
      <c r="BV204" s="35"/>
      <c r="BW204" s="35"/>
      <c r="BX204" s="35"/>
      <c r="BY204" s="35"/>
      <c r="BZ204" s="35"/>
      <c r="CA204" s="35"/>
      <c r="CB204" s="35"/>
      <c r="CC204" s="35"/>
      <c r="CD204" s="35"/>
      <c r="CE204" s="35"/>
      <c r="CF204" s="35"/>
      <c r="CG204" s="35"/>
      <c r="CH204" s="35"/>
      <c r="CI204" s="35"/>
      <c r="CJ204" s="35"/>
      <c r="CK204" s="35"/>
      <c r="CL204" s="35"/>
      <c r="CM204" s="35"/>
      <c r="CN204" s="35"/>
      <c r="CO204" s="35"/>
      <c r="CP204" s="35"/>
      <c r="CQ204" s="35"/>
      <c r="CR204" s="35"/>
      <c r="CS204" s="35"/>
      <c r="CT204" s="35"/>
      <c r="CU204" s="35"/>
      <c r="CV204" s="35"/>
      <c r="CW204" s="35"/>
      <c r="CX204" s="35"/>
      <c r="CY204" s="35"/>
      <c r="CZ204" s="35"/>
      <c r="DA204" s="35"/>
      <c r="DB204" s="35"/>
      <c r="DC204" s="35"/>
      <c r="DD204" s="35"/>
      <c r="DE204" s="35"/>
      <c r="DF204" s="35"/>
      <c r="DG204" s="35"/>
      <c r="DH204" s="35"/>
      <c r="DI204" s="35"/>
      <c r="DJ204" s="35"/>
      <c r="DK204" s="35"/>
      <c r="DL204" s="35"/>
      <c r="DM204" s="35"/>
      <c r="DN204" s="35"/>
      <c r="DO204" s="35"/>
      <c r="DP204" s="35"/>
      <c r="DQ204" s="35"/>
      <c r="DR204" s="35"/>
      <c r="DS204" s="35"/>
      <c r="DT204" s="35"/>
      <c r="DU204" s="35"/>
      <c r="DV204" s="35"/>
      <c r="DW204" s="35"/>
      <c r="DX204" s="35"/>
      <c r="DY204" s="35"/>
      <c r="DZ204" s="35"/>
      <c r="EA204" s="35"/>
      <c r="EB204" s="35"/>
      <c r="EC204" s="35"/>
      <c r="ED204" s="35"/>
      <c r="EE204" s="35"/>
      <c r="EF204" s="35"/>
      <c r="EG204" s="35"/>
      <c r="EH204" s="35"/>
      <c r="EI204" s="35"/>
      <c r="EJ204" s="35"/>
      <c r="EK204" s="35"/>
      <c r="EL204" s="35"/>
      <c r="EM204" s="35"/>
      <c r="EN204" s="35"/>
      <c r="EO204" s="35"/>
      <c r="EP204" s="35"/>
      <c r="EQ204" s="35"/>
      <c r="ER204" s="35"/>
      <c r="ES204" s="35"/>
      <c r="ET204" s="35"/>
      <c r="EU204" s="35"/>
      <c r="EV204" s="35"/>
      <c r="EW204" s="35"/>
      <c r="EX204" s="35"/>
      <c r="EY204" s="35"/>
      <c r="EZ204" s="35"/>
      <c r="FA204" s="35"/>
      <c r="FB204" s="35"/>
      <c r="FC204" s="35"/>
      <c r="FD204" s="35"/>
      <c r="FE204" s="35"/>
      <c r="FF204" s="35"/>
      <c r="FG204" s="35"/>
      <c r="FH204" s="35"/>
      <c r="FI204" s="35"/>
      <c r="FJ204" s="35"/>
      <c r="FK204" s="35"/>
      <c r="FL204" s="35"/>
      <c r="FM204" s="35"/>
      <c r="FN204" s="35"/>
      <c r="FO204" s="35"/>
      <c r="FP204" s="35"/>
      <c r="FQ204" s="35"/>
      <c r="FR204" s="35"/>
      <c r="FS204" s="35"/>
      <c r="FT204" s="35"/>
      <c r="FU204" s="35"/>
      <c r="FV204" s="35"/>
      <c r="FW204" s="35"/>
      <c r="FX204" s="35"/>
      <c r="FY204" s="35"/>
      <c r="FZ204" s="35"/>
      <c r="GA204" s="35"/>
      <c r="GB204" s="35"/>
      <c r="GC204" s="35"/>
      <c r="GD204" s="35"/>
      <c r="GE204" s="35"/>
      <c r="GF204" s="35"/>
      <c r="GG204" s="35"/>
      <c r="GH204" s="35"/>
      <c r="GI204" s="35"/>
      <c r="GJ204" s="35"/>
      <c r="GK204" s="35"/>
      <c r="GL204" s="35"/>
      <c r="GM204" s="35"/>
      <c r="GN204" s="35"/>
      <c r="GO204" s="35"/>
      <c r="GP204" s="35"/>
      <c r="GQ204" s="35"/>
      <c r="GR204" s="35"/>
      <c r="GS204" s="35"/>
      <c r="GT204" s="35"/>
      <c r="GU204" s="35"/>
      <c r="GV204" s="35"/>
      <c r="GW204" s="35"/>
      <c r="GX204" s="35"/>
      <c r="GY204" s="35"/>
    </row>
    <row r="205" spans="1:207" s="40" customFormat="1" ht="15.75">
      <c r="A205" s="200"/>
      <c r="B205" s="201"/>
      <c r="C205" s="201"/>
      <c r="D205" s="202"/>
      <c r="E205" s="132" t="s">
        <v>14</v>
      </c>
      <c r="F205" s="131">
        <f>SUM(G205:M205)</f>
        <v>56202.26000000001</v>
      </c>
      <c r="G205" s="132">
        <f aca="true" t="shared" si="37" ref="G205:M205">G188+G18+G27</f>
        <v>9112.41</v>
      </c>
      <c r="H205" s="132">
        <f t="shared" si="37"/>
        <v>9005.78</v>
      </c>
      <c r="I205" s="132">
        <f t="shared" si="37"/>
        <v>12327.82</v>
      </c>
      <c r="J205" s="132">
        <f t="shared" si="37"/>
        <v>10492.95</v>
      </c>
      <c r="K205" s="132">
        <f t="shared" si="37"/>
        <v>8671.04</v>
      </c>
      <c r="L205" s="132">
        <f t="shared" si="37"/>
        <v>5045.42</v>
      </c>
      <c r="M205" s="132">
        <f t="shared" si="37"/>
        <v>1546.8400000000001</v>
      </c>
      <c r="N205" s="34"/>
      <c r="O205" s="34"/>
      <c r="P205" s="34"/>
      <c r="Q205" s="34"/>
      <c r="R205" s="34"/>
      <c r="S205" s="34"/>
      <c r="T205" s="34"/>
      <c r="U205" s="34"/>
      <c r="V205" s="35"/>
      <c r="W205" s="35"/>
      <c r="X205" s="35"/>
      <c r="Y205" s="35"/>
      <c r="Z205" s="35"/>
      <c r="AA205" s="35"/>
      <c r="AB205" s="35"/>
      <c r="AC205" s="35"/>
      <c r="AD205" s="35"/>
      <c r="AE205" s="35"/>
      <c r="AF205" s="35"/>
      <c r="AG205" s="35"/>
      <c r="AH205" s="35"/>
      <c r="AI205" s="35"/>
      <c r="AJ205" s="35"/>
      <c r="AK205" s="35"/>
      <c r="AL205" s="35"/>
      <c r="AM205" s="35"/>
      <c r="AN205" s="35"/>
      <c r="AO205" s="35"/>
      <c r="AP205" s="35"/>
      <c r="AQ205" s="35"/>
      <c r="AR205" s="35"/>
      <c r="AS205" s="35"/>
      <c r="AT205" s="35"/>
      <c r="AU205" s="35"/>
      <c r="AV205" s="35"/>
      <c r="AW205" s="35"/>
      <c r="AX205" s="35"/>
      <c r="AY205" s="35"/>
      <c r="AZ205" s="35"/>
      <c r="BA205" s="35"/>
      <c r="BB205" s="35"/>
      <c r="BC205" s="35"/>
      <c r="BD205" s="35"/>
      <c r="BE205" s="35"/>
      <c r="BF205" s="35"/>
      <c r="BG205" s="35"/>
      <c r="BH205" s="35"/>
      <c r="BI205" s="35"/>
      <c r="BJ205" s="35"/>
      <c r="BK205" s="35"/>
      <c r="BL205" s="35"/>
      <c r="BM205" s="35"/>
      <c r="BN205" s="35"/>
      <c r="BO205" s="35"/>
      <c r="BP205" s="35"/>
      <c r="BQ205" s="35"/>
      <c r="BR205" s="35"/>
      <c r="BS205" s="35"/>
      <c r="BT205" s="35"/>
      <c r="BU205" s="35"/>
      <c r="BV205" s="35"/>
      <c r="BW205" s="35"/>
      <c r="BX205" s="35"/>
      <c r="BY205" s="35"/>
      <c r="BZ205" s="35"/>
      <c r="CA205" s="35"/>
      <c r="CB205" s="35"/>
      <c r="CC205" s="35"/>
      <c r="CD205" s="35"/>
      <c r="CE205" s="35"/>
      <c r="CF205" s="35"/>
      <c r="CG205" s="35"/>
      <c r="CH205" s="35"/>
      <c r="CI205" s="35"/>
      <c r="CJ205" s="35"/>
      <c r="CK205" s="35"/>
      <c r="CL205" s="35"/>
      <c r="CM205" s="35"/>
      <c r="CN205" s="35"/>
      <c r="CO205" s="35"/>
      <c r="CP205" s="35"/>
      <c r="CQ205" s="35"/>
      <c r="CR205" s="35"/>
      <c r="CS205" s="35"/>
      <c r="CT205" s="35"/>
      <c r="CU205" s="35"/>
      <c r="CV205" s="35"/>
      <c r="CW205" s="35"/>
      <c r="CX205" s="35"/>
      <c r="CY205" s="35"/>
      <c r="CZ205" s="35"/>
      <c r="DA205" s="35"/>
      <c r="DB205" s="35"/>
      <c r="DC205" s="35"/>
      <c r="DD205" s="35"/>
      <c r="DE205" s="35"/>
      <c r="DF205" s="35"/>
      <c r="DG205" s="35"/>
      <c r="DH205" s="35"/>
      <c r="DI205" s="35"/>
      <c r="DJ205" s="35"/>
      <c r="DK205" s="35"/>
      <c r="DL205" s="35"/>
      <c r="DM205" s="35"/>
      <c r="DN205" s="35"/>
      <c r="DO205" s="35"/>
      <c r="DP205" s="35"/>
      <c r="DQ205" s="35"/>
      <c r="DR205" s="35"/>
      <c r="DS205" s="35"/>
      <c r="DT205" s="35"/>
      <c r="DU205" s="35"/>
      <c r="DV205" s="35"/>
      <c r="DW205" s="35"/>
      <c r="DX205" s="35"/>
      <c r="DY205" s="35"/>
      <c r="DZ205" s="35"/>
      <c r="EA205" s="35"/>
      <c r="EB205" s="35"/>
      <c r="EC205" s="35"/>
      <c r="ED205" s="35"/>
      <c r="EE205" s="35"/>
      <c r="EF205" s="35"/>
      <c r="EG205" s="35"/>
      <c r="EH205" s="35"/>
      <c r="EI205" s="35"/>
      <c r="EJ205" s="35"/>
      <c r="EK205" s="35"/>
      <c r="EL205" s="35"/>
      <c r="EM205" s="35"/>
      <c r="EN205" s="35"/>
      <c r="EO205" s="35"/>
      <c r="EP205" s="35"/>
      <c r="EQ205" s="35"/>
      <c r="ER205" s="35"/>
      <c r="ES205" s="35"/>
      <c r="ET205" s="35"/>
      <c r="EU205" s="35"/>
      <c r="EV205" s="35"/>
      <c r="EW205" s="35"/>
      <c r="EX205" s="35"/>
      <c r="EY205" s="35"/>
      <c r="EZ205" s="35"/>
      <c r="FA205" s="35"/>
      <c r="FB205" s="35"/>
      <c r="FC205" s="35"/>
      <c r="FD205" s="35"/>
      <c r="FE205" s="35"/>
      <c r="FF205" s="35"/>
      <c r="FG205" s="35"/>
      <c r="FH205" s="35"/>
      <c r="FI205" s="35"/>
      <c r="FJ205" s="35"/>
      <c r="FK205" s="35"/>
      <c r="FL205" s="35"/>
      <c r="FM205" s="35"/>
      <c r="FN205" s="35"/>
      <c r="FO205" s="35"/>
      <c r="FP205" s="35"/>
      <c r="FQ205" s="35"/>
      <c r="FR205" s="35"/>
      <c r="FS205" s="35"/>
      <c r="FT205" s="35"/>
      <c r="FU205" s="35"/>
      <c r="FV205" s="35"/>
      <c r="FW205" s="35"/>
      <c r="FX205" s="35"/>
      <c r="FY205" s="35"/>
      <c r="FZ205" s="35"/>
      <c r="GA205" s="35"/>
      <c r="GB205" s="35"/>
      <c r="GC205" s="35"/>
      <c r="GD205" s="35"/>
      <c r="GE205" s="35"/>
      <c r="GF205" s="35"/>
      <c r="GG205" s="35"/>
      <c r="GH205" s="35"/>
      <c r="GI205" s="35"/>
      <c r="GJ205" s="35"/>
      <c r="GK205" s="35"/>
      <c r="GL205" s="35"/>
      <c r="GM205" s="35"/>
      <c r="GN205" s="35"/>
      <c r="GO205" s="35"/>
      <c r="GP205" s="35"/>
      <c r="GQ205" s="35"/>
      <c r="GR205" s="35"/>
      <c r="GS205" s="35"/>
      <c r="GT205" s="35"/>
      <c r="GU205" s="35"/>
      <c r="GV205" s="35"/>
      <c r="GW205" s="35"/>
      <c r="GX205" s="35"/>
      <c r="GY205" s="35"/>
    </row>
    <row r="206" spans="1:207" s="40" customFormat="1" ht="31.5">
      <c r="A206" s="203"/>
      <c r="B206" s="204"/>
      <c r="C206" s="204"/>
      <c r="D206" s="205"/>
      <c r="E206" s="132" t="s">
        <v>15</v>
      </c>
      <c r="F206" s="131">
        <f>SUM(G206:M206)</f>
        <v>100</v>
      </c>
      <c r="G206" s="132"/>
      <c r="H206" s="132"/>
      <c r="I206" s="132"/>
      <c r="J206" s="132"/>
      <c r="K206" s="132">
        <f>K19</f>
        <v>100</v>
      </c>
      <c r="L206" s="132"/>
      <c r="M206" s="132"/>
      <c r="N206" s="34"/>
      <c r="O206" s="34"/>
      <c r="P206" s="34"/>
      <c r="Q206" s="34"/>
      <c r="R206" s="34"/>
      <c r="S206" s="34"/>
      <c r="T206" s="34"/>
      <c r="U206" s="34"/>
      <c r="V206" s="35"/>
      <c r="W206" s="35"/>
      <c r="X206" s="35"/>
      <c r="Y206" s="35"/>
      <c r="Z206" s="35"/>
      <c r="AA206" s="35"/>
      <c r="AB206" s="35"/>
      <c r="AC206" s="35"/>
      <c r="AD206" s="35"/>
      <c r="AE206" s="35"/>
      <c r="AF206" s="35"/>
      <c r="AG206" s="35"/>
      <c r="AH206" s="35"/>
      <c r="AI206" s="35"/>
      <c r="AJ206" s="35"/>
      <c r="AK206" s="35"/>
      <c r="AL206" s="35"/>
      <c r="AM206" s="35"/>
      <c r="AN206" s="35"/>
      <c r="AO206" s="35"/>
      <c r="AP206" s="35"/>
      <c r="AQ206" s="35"/>
      <c r="AR206" s="35"/>
      <c r="AS206" s="35"/>
      <c r="AT206" s="35"/>
      <c r="AU206" s="35"/>
      <c r="AV206" s="35"/>
      <c r="AW206" s="35"/>
      <c r="AX206" s="35"/>
      <c r="AY206" s="35"/>
      <c r="AZ206" s="35"/>
      <c r="BA206" s="35"/>
      <c r="BB206" s="35"/>
      <c r="BC206" s="35"/>
      <c r="BD206" s="35"/>
      <c r="BE206" s="35"/>
      <c r="BF206" s="35"/>
      <c r="BG206" s="35"/>
      <c r="BH206" s="35"/>
      <c r="BI206" s="35"/>
      <c r="BJ206" s="35"/>
      <c r="BK206" s="35"/>
      <c r="BL206" s="35"/>
      <c r="BM206" s="35"/>
      <c r="BN206" s="35"/>
      <c r="BO206" s="35"/>
      <c r="BP206" s="35"/>
      <c r="BQ206" s="35"/>
      <c r="BR206" s="35"/>
      <c r="BS206" s="35"/>
      <c r="BT206" s="35"/>
      <c r="BU206" s="35"/>
      <c r="BV206" s="35"/>
      <c r="BW206" s="35"/>
      <c r="BX206" s="35"/>
      <c r="BY206" s="35"/>
      <c r="BZ206" s="35"/>
      <c r="CA206" s="35"/>
      <c r="CB206" s="35"/>
      <c r="CC206" s="35"/>
      <c r="CD206" s="35"/>
      <c r="CE206" s="35"/>
      <c r="CF206" s="35"/>
      <c r="CG206" s="35"/>
      <c r="CH206" s="35"/>
      <c r="CI206" s="35"/>
      <c r="CJ206" s="35"/>
      <c r="CK206" s="35"/>
      <c r="CL206" s="35"/>
      <c r="CM206" s="35"/>
      <c r="CN206" s="35"/>
      <c r="CO206" s="35"/>
      <c r="CP206" s="35"/>
      <c r="CQ206" s="35"/>
      <c r="CR206" s="35"/>
      <c r="CS206" s="35"/>
      <c r="CT206" s="35"/>
      <c r="CU206" s="35"/>
      <c r="CV206" s="35"/>
      <c r="CW206" s="35"/>
      <c r="CX206" s="35"/>
      <c r="CY206" s="35"/>
      <c r="CZ206" s="35"/>
      <c r="DA206" s="35"/>
      <c r="DB206" s="35"/>
      <c r="DC206" s="35"/>
      <c r="DD206" s="35"/>
      <c r="DE206" s="35"/>
      <c r="DF206" s="35"/>
      <c r="DG206" s="35"/>
      <c r="DH206" s="35"/>
      <c r="DI206" s="35"/>
      <c r="DJ206" s="35"/>
      <c r="DK206" s="35"/>
      <c r="DL206" s="35"/>
      <c r="DM206" s="35"/>
      <c r="DN206" s="35"/>
      <c r="DO206" s="35"/>
      <c r="DP206" s="35"/>
      <c r="DQ206" s="35"/>
      <c r="DR206" s="35"/>
      <c r="DS206" s="35"/>
      <c r="DT206" s="35"/>
      <c r="DU206" s="35"/>
      <c r="DV206" s="35"/>
      <c r="DW206" s="35"/>
      <c r="DX206" s="35"/>
      <c r="DY206" s="35"/>
      <c r="DZ206" s="35"/>
      <c r="EA206" s="35"/>
      <c r="EB206" s="35"/>
      <c r="EC206" s="35"/>
      <c r="ED206" s="35"/>
      <c r="EE206" s="35"/>
      <c r="EF206" s="35"/>
      <c r="EG206" s="35"/>
      <c r="EH206" s="35"/>
      <c r="EI206" s="35"/>
      <c r="EJ206" s="35"/>
      <c r="EK206" s="35"/>
      <c r="EL206" s="35"/>
      <c r="EM206" s="35"/>
      <c r="EN206" s="35"/>
      <c r="EO206" s="35"/>
      <c r="EP206" s="35"/>
      <c r="EQ206" s="35"/>
      <c r="ER206" s="35"/>
      <c r="ES206" s="35"/>
      <c r="ET206" s="35"/>
      <c r="EU206" s="35"/>
      <c r="EV206" s="35"/>
      <c r="EW206" s="35"/>
      <c r="EX206" s="35"/>
      <c r="EY206" s="35"/>
      <c r="EZ206" s="35"/>
      <c r="FA206" s="35"/>
      <c r="FB206" s="35"/>
      <c r="FC206" s="35"/>
      <c r="FD206" s="35"/>
      <c r="FE206" s="35"/>
      <c r="FF206" s="35"/>
      <c r="FG206" s="35"/>
      <c r="FH206" s="35"/>
      <c r="FI206" s="35"/>
      <c r="FJ206" s="35"/>
      <c r="FK206" s="35"/>
      <c r="FL206" s="35"/>
      <c r="FM206" s="35"/>
      <c r="FN206" s="35"/>
      <c r="FO206" s="35"/>
      <c r="FP206" s="35"/>
      <c r="FQ206" s="35"/>
      <c r="FR206" s="35"/>
      <c r="FS206" s="35"/>
      <c r="FT206" s="35"/>
      <c r="FU206" s="35"/>
      <c r="FV206" s="35"/>
      <c r="FW206" s="35"/>
      <c r="FX206" s="35"/>
      <c r="FY206" s="35"/>
      <c r="FZ206" s="35"/>
      <c r="GA206" s="35"/>
      <c r="GB206" s="35"/>
      <c r="GC206" s="35"/>
      <c r="GD206" s="35"/>
      <c r="GE206" s="35"/>
      <c r="GF206" s="35"/>
      <c r="GG206" s="35"/>
      <c r="GH206" s="35"/>
      <c r="GI206" s="35"/>
      <c r="GJ206" s="35"/>
      <c r="GK206" s="35"/>
      <c r="GL206" s="35"/>
      <c r="GM206" s="35"/>
      <c r="GN206" s="35"/>
      <c r="GO206" s="35"/>
      <c r="GP206" s="35"/>
      <c r="GQ206" s="35"/>
      <c r="GR206" s="35"/>
      <c r="GS206" s="35"/>
      <c r="GT206" s="35"/>
      <c r="GU206" s="35"/>
      <c r="GV206" s="35"/>
      <c r="GW206" s="35"/>
      <c r="GX206" s="35"/>
      <c r="GY206" s="35"/>
    </row>
  </sheetData>
  <sheetProtection/>
  <mergeCells count="194">
    <mergeCell ref="A1:M1"/>
    <mergeCell ref="A2:M2"/>
    <mergeCell ref="A3:A4"/>
    <mergeCell ref="B3:B4"/>
    <mergeCell ref="C3:C4"/>
    <mergeCell ref="D3:D4"/>
    <mergeCell ref="E3:E4"/>
    <mergeCell ref="F3:M3"/>
    <mergeCell ref="B6:M6"/>
    <mergeCell ref="B7:M7"/>
    <mergeCell ref="A8:A11"/>
    <mergeCell ref="B8:B11"/>
    <mergeCell ref="C8:C11"/>
    <mergeCell ref="D8:D11"/>
    <mergeCell ref="A12:A15"/>
    <mergeCell ref="B12:B15"/>
    <mergeCell ref="C12:C15"/>
    <mergeCell ref="D12:D15"/>
    <mergeCell ref="A94:A97"/>
    <mergeCell ref="B94:B97"/>
    <mergeCell ref="C94:C97"/>
    <mergeCell ref="D94:D97"/>
    <mergeCell ref="A16:D19"/>
    <mergeCell ref="B20:M20"/>
    <mergeCell ref="A21:A24"/>
    <mergeCell ref="B21:B24"/>
    <mergeCell ref="C21:C24"/>
    <mergeCell ref="D21:D24"/>
    <mergeCell ref="A25:D28"/>
    <mergeCell ref="B29:M29"/>
    <mergeCell ref="A30:A33"/>
    <mergeCell ref="B30:B33"/>
    <mergeCell ref="C30:C33"/>
    <mergeCell ref="D30:D33"/>
    <mergeCell ref="A34:A37"/>
    <mergeCell ref="B34:B37"/>
    <mergeCell ref="C34:C37"/>
    <mergeCell ref="D34:D37"/>
    <mergeCell ref="A38:A41"/>
    <mergeCell ref="B38:B41"/>
    <mergeCell ref="C38:C41"/>
    <mergeCell ref="D38:D41"/>
    <mergeCell ref="A42:A45"/>
    <mergeCell ref="B42:B45"/>
    <mergeCell ref="C42:C45"/>
    <mergeCell ref="D42:D45"/>
    <mergeCell ref="A46:A49"/>
    <mergeCell ref="B46:B49"/>
    <mergeCell ref="C46:C49"/>
    <mergeCell ref="D46:D49"/>
    <mergeCell ref="A50:A53"/>
    <mergeCell ref="B50:B53"/>
    <mergeCell ref="C50:C53"/>
    <mergeCell ref="D50:D53"/>
    <mergeCell ref="A54:A57"/>
    <mergeCell ref="B54:B57"/>
    <mergeCell ref="C54:C57"/>
    <mergeCell ref="D54:D57"/>
    <mergeCell ref="A86:A89"/>
    <mergeCell ref="B86:B89"/>
    <mergeCell ref="C86:C89"/>
    <mergeCell ref="D86:D89"/>
    <mergeCell ref="C82:C85"/>
    <mergeCell ref="D82:D85"/>
    <mergeCell ref="A90:A93"/>
    <mergeCell ref="B90:B93"/>
    <mergeCell ref="C90:C93"/>
    <mergeCell ref="D90:D93"/>
    <mergeCell ref="A78:A81"/>
    <mergeCell ref="B78:B81"/>
    <mergeCell ref="C78:C81"/>
    <mergeCell ref="D78:D81"/>
    <mergeCell ref="A82:A85"/>
    <mergeCell ref="B82:B85"/>
    <mergeCell ref="A58:A61"/>
    <mergeCell ref="B58:B61"/>
    <mergeCell ref="C58:C61"/>
    <mergeCell ref="D58:D61"/>
    <mergeCell ref="A62:A65"/>
    <mergeCell ref="B62:B65"/>
    <mergeCell ref="C62:C65"/>
    <mergeCell ref="D62:D65"/>
    <mergeCell ref="A66:A69"/>
    <mergeCell ref="B66:B69"/>
    <mergeCell ref="C66:C69"/>
    <mergeCell ref="D66:D69"/>
    <mergeCell ref="A70:A73"/>
    <mergeCell ref="B70:B73"/>
    <mergeCell ref="C70:C73"/>
    <mergeCell ref="D70:D73"/>
    <mergeCell ref="A74:A77"/>
    <mergeCell ref="B74:B77"/>
    <mergeCell ref="C74:C77"/>
    <mergeCell ref="D74:D77"/>
    <mergeCell ref="A106:A109"/>
    <mergeCell ref="B106:B109"/>
    <mergeCell ref="C106:C109"/>
    <mergeCell ref="D106:D109"/>
    <mergeCell ref="A102:A105"/>
    <mergeCell ref="B102:B105"/>
    <mergeCell ref="B195:B198"/>
    <mergeCell ref="C195:C198"/>
    <mergeCell ref="A199:D202"/>
    <mergeCell ref="A203:D206"/>
    <mergeCell ref="B190:M190"/>
    <mergeCell ref="A191:A194"/>
    <mergeCell ref="B191:B194"/>
    <mergeCell ref="C191:C194"/>
    <mergeCell ref="D195:D198"/>
    <mergeCell ref="D191:D194"/>
    <mergeCell ref="A98:A101"/>
    <mergeCell ref="B98:B101"/>
    <mergeCell ref="C98:C101"/>
    <mergeCell ref="D98:D101"/>
    <mergeCell ref="A110:A113"/>
    <mergeCell ref="B110:B113"/>
    <mergeCell ref="C110:C113"/>
    <mergeCell ref="D110:D113"/>
    <mergeCell ref="C102:C105"/>
    <mergeCell ref="D102:D105"/>
    <mergeCell ref="A114:A117"/>
    <mergeCell ref="B114:B117"/>
    <mergeCell ref="C114:C117"/>
    <mergeCell ref="D114:D117"/>
    <mergeCell ref="A118:A121"/>
    <mergeCell ref="B118:B121"/>
    <mergeCell ref="C118:C121"/>
    <mergeCell ref="D118:D121"/>
    <mergeCell ref="A122:A125"/>
    <mergeCell ref="B122:B125"/>
    <mergeCell ref="C122:C125"/>
    <mergeCell ref="D122:D125"/>
    <mergeCell ref="A126:A129"/>
    <mergeCell ref="B126:B129"/>
    <mergeCell ref="C126:C129"/>
    <mergeCell ref="D126:D129"/>
    <mergeCell ref="A130:A133"/>
    <mergeCell ref="B130:B133"/>
    <mergeCell ref="C130:C133"/>
    <mergeCell ref="D130:D133"/>
    <mergeCell ref="A134:A137"/>
    <mergeCell ref="B134:B137"/>
    <mergeCell ref="C134:C137"/>
    <mergeCell ref="D134:D137"/>
    <mergeCell ref="A138:A141"/>
    <mergeCell ref="B138:B141"/>
    <mergeCell ref="C138:C141"/>
    <mergeCell ref="D138:D141"/>
    <mergeCell ref="A142:A145"/>
    <mergeCell ref="B142:B145"/>
    <mergeCell ref="C142:C145"/>
    <mergeCell ref="D142:D145"/>
    <mergeCell ref="A146:A149"/>
    <mergeCell ref="B146:B149"/>
    <mergeCell ref="C146:C149"/>
    <mergeCell ref="D146:D149"/>
    <mergeCell ref="A150:A153"/>
    <mergeCell ref="B150:B153"/>
    <mergeCell ref="C150:C153"/>
    <mergeCell ref="D150:D153"/>
    <mergeCell ref="A154:A157"/>
    <mergeCell ref="B154:B157"/>
    <mergeCell ref="C154:C157"/>
    <mergeCell ref="D154:D157"/>
    <mergeCell ref="A158:A161"/>
    <mergeCell ref="B158:B161"/>
    <mergeCell ref="C158:C161"/>
    <mergeCell ref="D158:D161"/>
    <mergeCell ref="A162:A165"/>
    <mergeCell ref="B162:B165"/>
    <mergeCell ref="C162:C165"/>
    <mergeCell ref="D162:D165"/>
    <mergeCell ref="A166:A169"/>
    <mergeCell ref="B166:B169"/>
    <mergeCell ref="C166:C169"/>
    <mergeCell ref="D166:D169"/>
    <mergeCell ref="A170:A173"/>
    <mergeCell ref="B170:B173"/>
    <mergeCell ref="C170:C173"/>
    <mergeCell ref="D170:D173"/>
    <mergeCell ref="A174:A177"/>
    <mergeCell ref="B174:B177"/>
    <mergeCell ref="C174:C177"/>
    <mergeCell ref="D174:D177"/>
    <mergeCell ref="A186:D189"/>
    <mergeCell ref="A195:A198"/>
    <mergeCell ref="A178:A181"/>
    <mergeCell ref="B178:B181"/>
    <mergeCell ref="C178:C181"/>
    <mergeCell ref="D178:D181"/>
    <mergeCell ref="A182:A185"/>
    <mergeCell ref="B182:B185"/>
    <mergeCell ref="C182:C185"/>
    <mergeCell ref="D182:D185"/>
  </mergeCells>
  <conditionalFormatting sqref="A190:B191 A199:D65536 C191:D191 A195:D195 D191:D198 I35:I36 E2:I34 A1:I1 H32:M32 G30:M30 F58:M58 A78:M101 A110:M113 A110:D118 A122:M125 A122:D130 A134:M137 A134:D142 A146:M149 A146:D154 A158:M161 A158:D166 A170:M173 A182:D182 E35:G185 H37:I185 N1:IV65536 E62:M189 D58:D189 A2:A189 C2:D106 B78:B189 B2:B70 B74 A170:D178 J1:M189 E191:M65536">
    <cfRule type="cellIs" priority="173" dxfId="47" operator="equal" stopIfTrue="1">
      <formula>0</formula>
    </cfRule>
  </conditionalFormatting>
  <conditionalFormatting sqref="A199:IV199 A186 A191:IV191 A195:IV195 F191:F65536 A25:IV25 A21:IV21 A16:IV16 A12:IV12 A8:IV8 A34:IV34 A38:IV38 A42:IV42 A46:IV46 A50:IV50 A62:IV62 D102:M102 D106:M106 A66:IV66 A70:IV70 A74:IV74 A82:M82 A86:M86 A90:M90 A94:M94 A98:M98 A102:B102 D114:M114 D118:M118 D126:M126 D130:M130 D178:M178 A78:M78 A54:IV54 A134:M134 A138:B138 D182:M182 A106:B106 A110:M110 A114:B114 A118:B118 A122:M122 A126:B126 A130:B130 A142:B142 A150:B150 A154:B154 A162:B162 A166:B166 A170:M170 A178:B178 A182:B182 F1:F189 A30:IV30 A58:IV58 D138:M138 A146:M146 D142:M142 D150:M150 D154:M154 A158:M158 D162:M162 D166:M166 A174:M174 E186:IV187 A203:IV203">
    <cfRule type="cellIs" priority="172" dxfId="46" operator="equal" stopIfTrue="1">
      <formula>0</formula>
    </cfRule>
  </conditionalFormatting>
  <conditionalFormatting sqref="F199:M199 F195:M195 F191:M191 D191 D195 F191:F206 H59:M61 F54:M54 J51:M53 G50:M50 K47:L49 G46:M46 J43:J45 G42:M42 J39:J41 G38:M38 F34:M34 F25:M25 F21:F28 F16:M16 B12:D15 B8:B11 F8:F19 H63:M65 F62:M62 H67:M69 F66:M66 G71:M73 F70:M70 F74:M74 F106:M106 G103:M105 F102:M102 F78:M78 F82:M82 F86:M86 F90:M90 F94:M94 F98:M98 H75:M105 F118:M118 F114:M114 F110:M110 F130:M130 F126:M126 F122:M122 F142:M142 F138:M138 F134:M134 F154:M154 F150:M150 F146:M146 F166:M166 F162:M162 F158:M158 F178:M178 F174:M174 F170:M170 F30:F185 F30:M30 F58:M58 G107:M185 F182:M189 F203:M203">
    <cfRule type="cellIs" priority="171" dxfId="45" operator="equal">
      <formula>0</formula>
    </cfRule>
  </conditionalFormatting>
  <conditionalFormatting sqref="A106:IV106 E70:M70 B110 A102:M102 A114:M114 A118:M118 A122:B122 A126:M126 A130:M130 A146:B146 B158 B170 A174:M174 A178:M178 A182:M182 A138:M138 A142:M142 A150:M150 A154:M154 A162:M162 A166:M166">
    <cfRule type="cellIs" priority="170" dxfId="46" operator="greaterThan" stopIfTrue="1">
      <formula>0</formula>
    </cfRule>
  </conditionalFormatting>
  <conditionalFormatting sqref="D191 D195">
    <cfRule type="cellIs" priority="1" dxfId="46" operator="greaterThan" stopIfTrue="1">
      <formula>0</formula>
    </cfRule>
  </conditionalFormatting>
  <printOptions/>
  <pageMargins left="0.7" right="0.7" top="0.75" bottom="0.75" header="0.3" footer="0.3"/>
  <pageSetup firstPageNumber="182" useFirstPageNumber="1" fitToHeight="5" horizontalDpi="600" verticalDpi="600" orientation="landscape" paperSize="9" scale="44" r:id="rId1"/>
  <headerFooter>
    <oddFooter>&amp;R&amp;"Times New Roman,обычный"&amp;P</oddFooter>
  </headerFooter>
  <rowBreaks count="4" manualBreakCount="4">
    <brk id="49" max="11" man="1"/>
    <brk id="97" max="12" man="1"/>
    <brk id="137" max="12" man="1"/>
    <brk id="165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V58"/>
  <sheetViews>
    <sheetView view="pageBreakPreview" zoomScaleSheetLayoutView="100" workbookViewId="0" topLeftCell="A34">
      <selection activeCell="B38" sqref="B38:B41"/>
    </sheetView>
  </sheetViews>
  <sheetFormatPr defaultColWidth="9.140625" defaultRowHeight="15"/>
  <cols>
    <col min="1" max="1" width="6.7109375" style="51" bestFit="1" customWidth="1"/>
    <col min="2" max="2" width="30.7109375" style="52" customWidth="1"/>
    <col min="3" max="3" width="16.00390625" style="53" customWidth="1"/>
    <col min="4" max="4" width="25.421875" style="53" customWidth="1"/>
    <col min="5" max="5" width="30.28125" style="43" customWidth="1"/>
    <col min="6" max="6" width="14.00390625" style="54" customWidth="1"/>
    <col min="7" max="12" width="11.421875" style="54" customWidth="1"/>
    <col min="13" max="16384" width="9.140625" style="23" customWidth="1"/>
  </cols>
  <sheetData>
    <row r="1" spans="1:12" ht="26.25" customHeight="1">
      <c r="A1" s="244" t="s">
        <v>141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</row>
    <row r="2" spans="1:12" ht="26.25" customHeight="1">
      <c r="A2" s="245" t="s">
        <v>224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</row>
    <row r="3" spans="1:12" ht="17.25" customHeight="1">
      <c r="A3" s="246" t="s">
        <v>0</v>
      </c>
      <c r="B3" s="298" t="s">
        <v>42</v>
      </c>
      <c r="C3" s="300" t="s">
        <v>3</v>
      </c>
      <c r="D3" s="247" t="s">
        <v>4</v>
      </c>
      <c r="E3" s="247" t="s">
        <v>33</v>
      </c>
      <c r="F3" s="302" t="s">
        <v>43</v>
      </c>
      <c r="G3" s="303"/>
      <c r="H3" s="303"/>
      <c r="I3" s="303"/>
      <c r="J3" s="303"/>
      <c r="K3" s="303"/>
      <c r="L3" s="303"/>
    </row>
    <row r="4" spans="1:12" ht="49.5" customHeight="1">
      <c r="A4" s="246"/>
      <c r="B4" s="299"/>
      <c r="C4" s="301"/>
      <c r="D4" s="248"/>
      <c r="E4" s="248"/>
      <c r="F4" s="45" t="s">
        <v>164</v>
      </c>
      <c r="G4" s="119">
        <v>2013</v>
      </c>
      <c r="H4" s="119">
        <v>2014</v>
      </c>
      <c r="I4" s="119">
        <v>2015</v>
      </c>
      <c r="J4" s="119">
        <v>2016</v>
      </c>
      <c r="K4" s="119">
        <v>2017</v>
      </c>
      <c r="L4" s="119">
        <v>2018</v>
      </c>
    </row>
    <row r="5" spans="1:12" ht="20.25" customHeight="1">
      <c r="A5" s="109">
        <v>1</v>
      </c>
      <c r="B5" s="44">
        <v>2</v>
      </c>
      <c r="C5" s="113">
        <v>3</v>
      </c>
      <c r="D5" s="109">
        <v>4</v>
      </c>
      <c r="E5" s="109">
        <v>5</v>
      </c>
      <c r="F5" s="45">
        <v>6</v>
      </c>
      <c r="G5" s="45">
        <v>7</v>
      </c>
      <c r="H5" s="45">
        <v>8</v>
      </c>
      <c r="I5" s="45">
        <v>9</v>
      </c>
      <c r="J5" s="45">
        <v>10</v>
      </c>
      <c r="K5" s="45">
        <v>11</v>
      </c>
      <c r="L5" s="45">
        <v>12</v>
      </c>
    </row>
    <row r="6" spans="1:12" ht="30" customHeight="1">
      <c r="A6" s="114"/>
      <c r="B6" s="240" t="str">
        <f>'Приложение 2'!B6:L6</f>
        <v>Цель: Обеспечение надежности, качества и эффективности работы коммунального комплекса в соответствии с планируемыми потребностями развития муниципального образования на период 2013-2018 годы </v>
      </c>
      <c r="C6" s="241"/>
      <c r="D6" s="241"/>
      <c r="E6" s="241"/>
      <c r="F6" s="241"/>
      <c r="G6" s="241"/>
      <c r="H6" s="241"/>
      <c r="I6" s="241"/>
      <c r="J6" s="241"/>
      <c r="K6" s="241"/>
      <c r="L6" s="241"/>
    </row>
    <row r="7" spans="1:12" s="96" customFormat="1" ht="15.75">
      <c r="A7" s="104"/>
      <c r="B7" s="242" t="s">
        <v>8</v>
      </c>
      <c r="C7" s="243"/>
      <c r="D7" s="243"/>
      <c r="E7" s="243"/>
      <c r="F7" s="243"/>
      <c r="G7" s="243"/>
      <c r="H7" s="243"/>
      <c r="I7" s="243"/>
      <c r="J7" s="243"/>
      <c r="K7" s="243"/>
      <c r="L7" s="243"/>
    </row>
    <row r="8" spans="1:22" s="28" customFormat="1" ht="28.5" customHeight="1">
      <c r="A8" s="289" t="s">
        <v>9</v>
      </c>
      <c r="B8" s="292" t="s">
        <v>44</v>
      </c>
      <c r="C8" s="295">
        <v>2017</v>
      </c>
      <c r="D8" s="167" t="s">
        <v>209</v>
      </c>
      <c r="E8" s="8" t="s">
        <v>11</v>
      </c>
      <c r="F8" s="9">
        <v>100</v>
      </c>
      <c r="G8" s="9">
        <v>0</v>
      </c>
      <c r="H8" s="9">
        <v>0</v>
      </c>
      <c r="I8" s="9">
        <v>0</v>
      </c>
      <c r="J8" s="9">
        <v>0</v>
      </c>
      <c r="K8" s="9">
        <v>0</v>
      </c>
      <c r="L8" s="9">
        <v>0</v>
      </c>
      <c r="M8" s="27"/>
      <c r="N8" s="27"/>
      <c r="O8" s="27"/>
      <c r="P8" s="27"/>
      <c r="Q8" s="27"/>
      <c r="R8" s="27"/>
      <c r="S8" s="27"/>
      <c r="T8" s="27"/>
      <c r="U8" s="27"/>
      <c r="V8" s="27"/>
    </row>
    <row r="9" spans="1:22" s="31" customFormat="1" ht="24" customHeight="1">
      <c r="A9" s="290"/>
      <c r="B9" s="293"/>
      <c r="C9" s="296"/>
      <c r="D9" s="168"/>
      <c r="E9" s="2" t="s">
        <v>13</v>
      </c>
      <c r="F9" s="12">
        <v>0</v>
      </c>
      <c r="G9" s="29"/>
      <c r="H9" s="29"/>
      <c r="I9" s="29"/>
      <c r="J9" s="29"/>
      <c r="K9" s="29"/>
      <c r="L9" s="29"/>
      <c r="M9" s="30"/>
      <c r="N9" s="30"/>
      <c r="O9" s="30"/>
      <c r="P9" s="30"/>
      <c r="Q9" s="30"/>
      <c r="R9" s="30"/>
      <c r="S9" s="30"/>
      <c r="T9" s="30"/>
      <c r="U9" s="30"/>
      <c r="V9" s="30"/>
    </row>
    <row r="10" spans="1:22" s="31" customFormat="1" ht="15.75">
      <c r="A10" s="290"/>
      <c r="B10" s="293"/>
      <c r="C10" s="296"/>
      <c r="D10" s="168"/>
      <c r="E10" s="2" t="s">
        <v>14</v>
      </c>
      <c r="F10" s="12">
        <v>0</v>
      </c>
      <c r="G10" s="29"/>
      <c r="H10" s="29"/>
      <c r="I10" s="29"/>
      <c r="J10" s="29"/>
      <c r="K10" s="29"/>
      <c r="L10" s="29"/>
      <c r="M10" s="30"/>
      <c r="N10" s="30"/>
      <c r="O10" s="30"/>
      <c r="P10" s="30"/>
      <c r="Q10" s="30"/>
      <c r="R10" s="30"/>
      <c r="S10" s="30"/>
      <c r="T10" s="30"/>
      <c r="U10" s="30"/>
      <c r="V10" s="30"/>
    </row>
    <row r="11" spans="1:22" s="31" customFormat="1" ht="22.5" customHeight="1">
      <c r="A11" s="291"/>
      <c r="B11" s="294"/>
      <c r="C11" s="297"/>
      <c r="D11" s="169"/>
      <c r="E11" s="2" t="s">
        <v>15</v>
      </c>
      <c r="F11" s="12">
        <v>100</v>
      </c>
      <c r="G11" s="29"/>
      <c r="H11" s="29"/>
      <c r="I11" s="29"/>
      <c r="J11" s="29"/>
      <c r="K11" s="29">
        <v>100</v>
      </c>
      <c r="L11" s="29"/>
      <c r="M11" s="30"/>
      <c r="N11" s="30"/>
      <c r="O11" s="30"/>
      <c r="P11" s="30"/>
      <c r="Q11" s="30"/>
      <c r="R11" s="30"/>
      <c r="S11" s="30"/>
      <c r="T11" s="30"/>
      <c r="U11" s="30"/>
      <c r="V11" s="30"/>
    </row>
    <row r="12" spans="1:22" s="28" customFormat="1" ht="36.75" customHeight="1">
      <c r="A12" s="289" t="s">
        <v>16</v>
      </c>
      <c r="B12" s="292" t="s">
        <v>17</v>
      </c>
      <c r="C12" s="295">
        <v>2013</v>
      </c>
      <c r="D12" s="277" t="s">
        <v>173</v>
      </c>
      <c r="E12" s="8" t="s">
        <v>11</v>
      </c>
      <c r="F12" s="9">
        <v>100</v>
      </c>
      <c r="G12" s="9">
        <v>100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27"/>
      <c r="N12" s="27"/>
      <c r="O12" s="27"/>
      <c r="P12" s="27"/>
      <c r="Q12" s="27"/>
      <c r="R12" s="27"/>
      <c r="S12" s="27"/>
      <c r="T12" s="27"/>
      <c r="U12" s="27"/>
      <c r="V12" s="27"/>
    </row>
    <row r="13" spans="1:22" s="31" customFormat="1" ht="57.75" customHeight="1">
      <c r="A13" s="290"/>
      <c r="B13" s="293"/>
      <c r="C13" s="296"/>
      <c r="D13" s="278"/>
      <c r="E13" s="2" t="s">
        <v>13</v>
      </c>
      <c r="F13" s="12">
        <v>0</v>
      </c>
      <c r="G13" s="29"/>
      <c r="H13" s="29"/>
      <c r="I13" s="29"/>
      <c r="J13" s="29"/>
      <c r="K13" s="29"/>
      <c r="L13" s="29"/>
      <c r="M13" s="30"/>
      <c r="N13" s="30"/>
      <c r="O13" s="30"/>
      <c r="P13" s="30"/>
      <c r="Q13" s="30"/>
      <c r="R13" s="30"/>
      <c r="S13" s="30"/>
      <c r="T13" s="30"/>
      <c r="U13" s="30"/>
      <c r="V13" s="30"/>
    </row>
    <row r="14" spans="1:22" s="31" customFormat="1" ht="57.75" customHeight="1">
      <c r="A14" s="290"/>
      <c r="B14" s="293"/>
      <c r="C14" s="296"/>
      <c r="D14" s="278"/>
      <c r="E14" s="2" t="s">
        <v>14</v>
      </c>
      <c r="F14" s="12">
        <v>100</v>
      </c>
      <c r="G14" s="29">
        <v>100</v>
      </c>
      <c r="H14" s="29"/>
      <c r="I14" s="29"/>
      <c r="J14" s="29"/>
      <c r="K14" s="29"/>
      <c r="L14" s="29"/>
      <c r="M14" s="30"/>
      <c r="N14" s="30"/>
      <c r="O14" s="30"/>
      <c r="P14" s="30"/>
      <c r="Q14" s="30"/>
      <c r="R14" s="30"/>
      <c r="S14" s="30"/>
      <c r="T14" s="30"/>
      <c r="U14" s="30"/>
      <c r="V14" s="30"/>
    </row>
    <row r="15" spans="1:22" s="31" customFormat="1" ht="57.75" customHeight="1">
      <c r="A15" s="291"/>
      <c r="B15" s="294"/>
      <c r="C15" s="297"/>
      <c r="D15" s="279"/>
      <c r="E15" s="2" t="s">
        <v>15</v>
      </c>
      <c r="F15" s="12">
        <v>0</v>
      </c>
      <c r="G15" s="29"/>
      <c r="H15" s="29"/>
      <c r="I15" s="29"/>
      <c r="J15" s="29"/>
      <c r="K15" s="29"/>
      <c r="L15" s="29"/>
      <c r="M15" s="30"/>
      <c r="N15" s="30"/>
      <c r="O15" s="30"/>
      <c r="P15" s="30"/>
      <c r="Q15" s="30"/>
      <c r="R15" s="30"/>
      <c r="S15" s="30"/>
      <c r="T15" s="30"/>
      <c r="U15" s="30"/>
      <c r="V15" s="30"/>
    </row>
    <row r="16" spans="1:22" s="33" customFormat="1" ht="15" customHeight="1">
      <c r="A16" s="258" t="s">
        <v>35</v>
      </c>
      <c r="B16" s="259"/>
      <c r="C16" s="259"/>
      <c r="D16" s="260"/>
      <c r="E16" s="8" t="s">
        <v>11</v>
      </c>
      <c r="F16" s="9">
        <v>200</v>
      </c>
      <c r="G16" s="9">
        <v>100</v>
      </c>
      <c r="H16" s="9">
        <v>0</v>
      </c>
      <c r="I16" s="9">
        <v>0</v>
      </c>
      <c r="J16" s="9">
        <v>0</v>
      </c>
      <c r="K16" s="9">
        <v>100</v>
      </c>
      <c r="L16" s="9"/>
      <c r="M16" s="32"/>
      <c r="N16" s="32"/>
      <c r="O16" s="32"/>
      <c r="P16" s="32"/>
      <c r="Q16" s="32"/>
      <c r="R16" s="32"/>
      <c r="S16" s="32"/>
      <c r="T16" s="32"/>
      <c r="U16" s="32"/>
      <c r="V16" s="32"/>
    </row>
    <row r="17" spans="1:22" s="35" customFormat="1" ht="15.75">
      <c r="A17" s="261"/>
      <c r="B17" s="262"/>
      <c r="C17" s="262"/>
      <c r="D17" s="263"/>
      <c r="E17" s="47" t="s">
        <v>13</v>
      </c>
      <c r="F17" s="14">
        <v>0</v>
      </c>
      <c r="G17" s="110">
        <v>0</v>
      </c>
      <c r="H17" s="110">
        <v>0</v>
      </c>
      <c r="I17" s="110">
        <v>0</v>
      </c>
      <c r="J17" s="110">
        <v>0</v>
      </c>
      <c r="K17" s="110">
        <v>0</v>
      </c>
      <c r="L17" s="110">
        <v>0</v>
      </c>
      <c r="M17" s="34"/>
      <c r="N17" s="34"/>
      <c r="O17" s="34"/>
      <c r="P17" s="34"/>
      <c r="Q17" s="34"/>
      <c r="R17" s="34"/>
      <c r="S17" s="34"/>
      <c r="T17" s="34"/>
      <c r="U17" s="34"/>
      <c r="V17" s="34"/>
    </row>
    <row r="18" spans="1:22" s="35" customFormat="1" ht="15.75">
      <c r="A18" s="261"/>
      <c r="B18" s="262"/>
      <c r="C18" s="262"/>
      <c r="D18" s="263"/>
      <c r="E18" s="47" t="s">
        <v>14</v>
      </c>
      <c r="F18" s="14">
        <v>100</v>
      </c>
      <c r="G18" s="110">
        <v>100</v>
      </c>
      <c r="H18" s="110">
        <v>0</v>
      </c>
      <c r="I18" s="110">
        <v>0</v>
      </c>
      <c r="J18" s="110">
        <v>0</v>
      </c>
      <c r="K18" s="110">
        <v>0</v>
      </c>
      <c r="L18" s="110">
        <v>0</v>
      </c>
      <c r="M18" s="34"/>
      <c r="N18" s="34"/>
      <c r="O18" s="34"/>
      <c r="P18" s="34"/>
      <c r="Q18" s="34"/>
      <c r="R18" s="34"/>
      <c r="S18" s="34"/>
      <c r="T18" s="34"/>
      <c r="U18" s="34"/>
      <c r="V18" s="34"/>
    </row>
    <row r="19" spans="1:22" s="35" customFormat="1" ht="34.5" customHeight="1">
      <c r="A19" s="264"/>
      <c r="B19" s="265"/>
      <c r="C19" s="265"/>
      <c r="D19" s="266"/>
      <c r="E19" s="47" t="s">
        <v>15</v>
      </c>
      <c r="F19" s="14">
        <v>100</v>
      </c>
      <c r="G19" s="110"/>
      <c r="H19" s="110">
        <v>0</v>
      </c>
      <c r="I19" s="110">
        <v>0</v>
      </c>
      <c r="J19" s="110">
        <v>0</v>
      </c>
      <c r="K19" s="110">
        <v>100</v>
      </c>
      <c r="L19" s="110"/>
      <c r="M19" s="34"/>
      <c r="N19" s="34"/>
      <c r="O19" s="34"/>
      <c r="P19" s="34"/>
      <c r="Q19" s="34"/>
      <c r="R19" s="34"/>
      <c r="S19" s="34"/>
      <c r="T19" s="34"/>
      <c r="U19" s="34"/>
      <c r="V19" s="34"/>
    </row>
    <row r="20" spans="1:12" s="96" customFormat="1" ht="15.75">
      <c r="A20" s="104"/>
      <c r="B20" s="242" t="s">
        <v>18</v>
      </c>
      <c r="C20" s="243"/>
      <c r="D20" s="243"/>
      <c r="E20" s="243"/>
      <c r="F20" s="243"/>
      <c r="G20" s="243"/>
      <c r="H20" s="243"/>
      <c r="I20" s="243"/>
      <c r="J20" s="243"/>
      <c r="K20" s="243"/>
      <c r="L20" s="243"/>
    </row>
    <row r="21" spans="1:12" s="28" customFormat="1" ht="16.5" customHeight="1">
      <c r="A21" s="252" t="s">
        <v>19</v>
      </c>
      <c r="B21" s="173" t="s">
        <v>210</v>
      </c>
      <c r="C21" s="255">
        <v>2013</v>
      </c>
      <c r="D21" s="167" t="s">
        <v>36</v>
      </c>
      <c r="E21" s="48" t="s">
        <v>11</v>
      </c>
      <c r="F21" s="9">
        <v>100</v>
      </c>
      <c r="G21" s="9">
        <v>100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</row>
    <row r="22" spans="1:12" s="31" customFormat="1" ht="16.5" customHeight="1">
      <c r="A22" s="253"/>
      <c r="B22" s="287"/>
      <c r="C22" s="256"/>
      <c r="D22" s="168"/>
      <c r="E22" s="111" t="s">
        <v>13</v>
      </c>
      <c r="F22" s="29">
        <v>0</v>
      </c>
      <c r="G22" s="29"/>
      <c r="H22" s="29"/>
      <c r="I22" s="29"/>
      <c r="J22" s="29"/>
      <c r="K22" s="29"/>
      <c r="L22" s="29"/>
    </row>
    <row r="23" spans="1:12" s="31" customFormat="1" ht="16.5" customHeight="1">
      <c r="A23" s="253"/>
      <c r="B23" s="287"/>
      <c r="C23" s="256"/>
      <c r="D23" s="168"/>
      <c r="E23" s="111" t="s">
        <v>14</v>
      </c>
      <c r="F23" s="29">
        <v>100</v>
      </c>
      <c r="G23" s="29">
        <v>100</v>
      </c>
      <c r="H23" s="29"/>
      <c r="I23" s="29"/>
      <c r="J23" s="29"/>
      <c r="K23" s="29"/>
      <c r="L23" s="29"/>
    </row>
    <row r="24" spans="1:12" s="31" customFormat="1" ht="16.5" customHeight="1">
      <c r="A24" s="254"/>
      <c r="B24" s="288"/>
      <c r="C24" s="257"/>
      <c r="D24" s="169"/>
      <c r="E24" s="111" t="s">
        <v>15</v>
      </c>
      <c r="F24" s="29">
        <v>0</v>
      </c>
      <c r="G24" s="29"/>
      <c r="H24" s="29"/>
      <c r="I24" s="29"/>
      <c r="J24" s="29"/>
      <c r="K24" s="29"/>
      <c r="L24" s="29"/>
    </row>
    <row r="25" spans="1:22" s="33" customFormat="1" ht="16.5" customHeight="1" collapsed="1">
      <c r="A25" s="258" t="s">
        <v>37</v>
      </c>
      <c r="B25" s="259"/>
      <c r="C25" s="259"/>
      <c r="D25" s="260"/>
      <c r="E25" s="8" t="s">
        <v>11</v>
      </c>
      <c r="F25" s="9">
        <v>100</v>
      </c>
      <c r="G25" s="9">
        <v>100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32"/>
      <c r="N25" s="32"/>
      <c r="O25" s="32"/>
      <c r="P25" s="32"/>
      <c r="Q25" s="32"/>
      <c r="R25" s="32"/>
      <c r="S25" s="32"/>
      <c r="T25" s="32"/>
      <c r="U25" s="32"/>
      <c r="V25" s="32"/>
    </row>
    <row r="26" spans="1:22" s="35" customFormat="1" ht="16.5" customHeight="1">
      <c r="A26" s="261"/>
      <c r="B26" s="262"/>
      <c r="C26" s="262"/>
      <c r="D26" s="263"/>
      <c r="E26" s="47" t="s">
        <v>13</v>
      </c>
      <c r="F26" s="14"/>
      <c r="G26" s="110">
        <v>0</v>
      </c>
      <c r="H26" s="110">
        <v>0</v>
      </c>
      <c r="I26" s="110"/>
      <c r="J26" s="110">
        <v>0</v>
      </c>
      <c r="K26" s="110">
        <v>0</v>
      </c>
      <c r="L26" s="110">
        <v>0</v>
      </c>
      <c r="M26" s="34"/>
      <c r="N26" s="34"/>
      <c r="O26" s="34"/>
      <c r="P26" s="34"/>
      <c r="Q26" s="34"/>
      <c r="R26" s="34"/>
      <c r="S26" s="34"/>
      <c r="T26" s="34"/>
      <c r="U26" s="34"/>
      <c r="V26" s="34"/>
    </row>
    <row r="27" spans="1:22" s="35" customFormat="1" ht="16.5" customHeight="1">
      <c r="A27" s="261"/>
      <c r="B27" s="262"/>
      <c r="C27" s="262"/>
      <c r="D27" s="263"/>
      <c r="E27" s="47" t="s">
        <v>14</v>
      </c>
      <c r="F27" s="14">
        <v>100</v>
      </c>
      <c r="G27" s="110">
        <v>100</v>
      </c>
      <c r="H27" s="110">
        <v>0</v>
      </c>
      <c r="I27" s="110"/>
      <c r="J27" s="110">
        <v>0</v>
      </c>
      <c r="K27" s="110">
        <v>0</v>
      </c>
      <c r="L27" s="110">
        <v>0</v>
      </c>
      <c r="M27" s="34"/>
      <c r="N27" s="34"/>
      <c r="O27" s="34"/>
      <c r="P27" s="34"/>
      <c r="Q27" s="34"/>
      <c r="R27" s="34"/>
      <c r="S27" s="34"/>
      <c r="T27" s="34"/>
      <c r="U27" s="34"/>
      <c r="V27" s="34"/>
    </row>
    <row r="28" spans="1:22" s="35" customFormat="1" ht="16.5" customHeight="1">
      <c r="A28" s="264"/>
      <c r="B28" s="265"/>
      <c r="C28" s="265"/>
      <c r="D28" s="266"/>
      <c r="E28" s="47" t="s">
        <v>15</v>
      </c>
      <c r="F28" s="14"/>
      <c r="G28" s="110">
        <v>0</v>
      </c>
      <c r="H28" s="110">
        <v>0</v>
      </c>
      <c r="I28" s="110"/>
      <c r="J28" s="110">
        <v>0</v>
      </c>
      <c r="K28" s="110">
        <v>0</v>
      </c>
      <c r="L28" s="110">
        <v>0</v>
      </c>
      <c r="M28" s="34"/>
      <c r="N28" s="34"/>
      <c r="O28" s="34"/>
      <c r="P28" s="34"/>
      <c r="Q28" s="34"/>
      <c r="R28" s="34"/>
      <c r="S28" s="34"/>
      <c r="T28" s="34"/>
      <c r="U28" s="34"/>
      <c r="V28" s="34"/>
    </row>
    <row r="29" spans="1:12" s="96" customFormat="1" ht="15.75">
      <c r="A29" s="104"/>
      <c r="B29" s="242" t="s">
        <v>20</v>
      </c>
      <c r="C29" s="243"/>
      <c r="D29" s="243"/>
      <c r="E29" s="243"/>
      <c r="F29" s="243"/>
      <c r="G29" s="243"/>
      <c r="H29" s="243"/>
      <c r="I29" s="243"/>
      <c r="J29" s="243"/>
      <c r="K29" s="243"/>
      <c r="L29" s="243"/>
    </row>
    <row r="30" spans="1:12" s="35" customFormat="1" ht="15.75" customHeight="1">
      <c r="A30" s="280" t="s">
        <v>21</v>
      </c>
      <c r="B30" s="284" t="s">
        <v>46</v>
      </c>
      <c r="C30" s="255"/>
      <c r="D30" s="277" t="s">
        <v>211</v>
      </c>
      <c r="E30" s="48" t="s">
        <v>11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</row>
    <row r="31" spans="1:12" s="31" customFormat="1" ht="15.75">
      <c r="A31" s="281"/>
      <c r="B31" s="285"/>
      <c r="C31" s="256"/>
      <c r="D31" s="278"/>
      <c r="E31" s="111" t="s">
        <v>13</v>
      </c>
      <c r="F31" s="49"/>
      <c r="G31" s="29">
        <v>0</v>
      </c>
      <c r="H31" s="49"/>
      <c r="I31" s="49"/>
      <c r="J31" s="49"/>
      <c r="K31" s="49"/>
      <c r="L31" s="49"/>
    </row>
    <row r="32" spans="1:12" s="31" customFormat="1" ht="15.75">
      <c r="A32" s="281"/>
      <c r="B32" s="285"/>
      <c r="C32" s="256"/>
      <c r="D32" s="278"/>
      <c r="E32" s="111" t="s">
        <v>14</v>
      </c>
      <c r="F32" s="49"/>
      <c r="G32" s="29">
        <v>0</v>
      </c>
      <c r="H32" s="49"/>
      <c r="I32" s="49"/>
      <c r="J32" s="49"/>
      <c r="K32" s="49"/>
      <c r="L32" s="49"/>
    </row>
    <row r="33" spans="1:12" s="31" customFormat="1" ht="15.75">
      <c r="A33" s="282"/>
      <c r="B33" s="286"/>
      <c r="C33" s="257"/>
      <c r="D33" s="279"/>
      <c r="E33" s="111" t="s">
        <v>15</v>
      </c>
      <c r="F33" s="49"/>
      <c r="G33" s="29">
        <v>0</v>
      </c>
      <c r="H33" s="49"/>
      <c r="I33" s="49"/>
      <c r="J33" s="49"/>
      <c r="K33" s="49"/>
      <c r="L33" s="49"/>
    </row>
    <row r="34" spans="1:12" s="31" customFormat="1" ht="18.75" customHeight="1">
      <c r="A34" s="280" t="s">
        <v>26</v>
      </c>
      <c r="B34" s="209" t="s">
        <v>48</v>
      </c>
      <c r="C34" s="255" t="s">
        <v>156</v>
      </c>
      <c r="D34" s="277" t="s">
        <v>211</v>
      </c>
      <c r="E34" s="50" t="s">
        <v>11</v>
      </c>
      <c r="F34" s="9">
        <f>F38</f>
        <v>75000</v>
      </c>
      <c r="G34" s="9">
        <f aca="true" t="shared" si="0" ref="G34:L34">G38</f>
        <v>5000</v>
      </c>
      <c r="H34" s="9">
        <f t="shared" si="0"/>
        <v>15000</v>
      </c>
      <c r="I34" s="9">
        <f t="shared" si="0"/>
        <v>15000</v>
      </c>
      <c r="J34" s="9">
        <f t="shared" si="0"/>
        <v>15000</v>
      </c>
      <c r="K34" s="9">
        <f t="shared" si="0"/>
        <v>15000</v>
      </c>
      <c r="L34" s="9">
        <f t="shared" si="0"/>
        <v>10000</v>
      </c>
    </row>
    <row r="35" spans="1:12" s="31" customFormat="1" ht="18.75" customHeight="1">
      <c r="A35" s="281"/>
      <c r="B35" s="283"/>
      <c r="C35" s="256"/>
      <c r="D35" s="278"/>
      <c r="E35" s="111" t="s">
        <v>13</v>
      </c>
      <c r="F35" s="49"/>
      <c r="G35" s="49"/>
      <c r="H35" s="29"/>
      <c r="I35" s="29"/>
      <c r="J35" s="29"/>
      <c r="K35" s="29"/>
      <c r="L35" s="29"/>
    </row>
    <row r="36" spans="1:12" s="31" customFormat="1" ht="18.75" customHeight="1">
      <c r="A36" s="281"/>
      <c r="B36" s="283"/>
      <c r="C36" s="256"/>
      <c r="D36" s="278"/>
      <c r="E36" s="111" t="s">
        <v>14</v>
      </c>
      <c r="F36" s="49">
        <f>F40</f>
        <v>75000</v>
      </c>
      <c r="G36" s="49">
        <f aca="true" t="shared" si="1" ref="G36:L36">G40</f>
        <v>5000</v>
      </c>
      <c r="H36" s="49">
        <f t="shared" si="1"/>
        <v>15000</v>
      </c>
      <c r="I36" s="49">
        <f t="shared" si="1"/>
        <v>15000</v>
      </c>
      <c r="J36" s="49">
        <f t="shared" si="1"/>
        <v>15000</v>
      </c>
      <c r="K36" s="49">
        <f t="shared" si="1"/>
        <v>15000</v>
      </c>
      <c r="L36" s="49">
        <f t="shared" si="1"/>
        <v>10000</v>
      </c>
    </row>
    <row r="37" spans="1:12" s="31" customFormat="1" ht="39.75" customHeight="1">
      <c r="A37" s="282"/>
      <c r="B37" s="210"/>
      <c r="C37" s="257"/>
      <c r="D37" s="279"/>
      <c r="E37" s="111" t="s">
        <v>15</v>
      </c>
      <c r="F37" s="49"/>
      <c r="G37" s="49"/>
      <c r="H37" s="29"/>
      <c r="I37" s="29"/>
      <c r="J37" s="29"/>
      <c r="K37" s="29"/>
      <c r="L37" s="29"/>
    </row>
    <row r="38" spans="1:12" s="33" customFormat="1" ht="23.25" customHeight="1" collapsed="1">
      <c r="A38" s="252" t="s">
        <v>27</v>
      </c>
      <c r="B38" s="173" t="s">
        <v>265</v>
      </c>
      <c r="C38" s="255" t="s">
        <v>156</v>
      </c>
      <c r="D38" s="277" t="s">
        <v>211</v>
      </c>
      <c r="E38" s="48" t="s">
        <v>11</v>
      </c>
      <c r="F38" s="37">
        <f>SUM(F39:F41)</f>
        <v>75000</v>
      </c>
      <c r="G38" s="37">
        <f aca="true" t="shared" si="2" ref="G38:L38">SUM(G39:G41)</f>
        <v>5000</v>
      </c>
      <c r="H38" s="37">
        <f t="shared" si="2"/>
        <v>15000</v>
      </c>
      <c r="I38" s="37">
        <f t="shared" si="2"/>
        <v>15000</v>
      </c>
      <c r="J38" s="37">
        <f t="shared" si="2"/>
        <v>15000</v>
      </c>
      <c r="K38" s="37">
        <f t="shared" si="2"/>
        <v>15000</v>
      </c>
      <c r="L38" s="37">
        <f t="shared" si="2"/>
        <v>10000</v>
      </c>
    </row>
    <row r="39" spans="1:12" s="31" customFormat="1" ht="21" customHeight="1">
      <c r="A39" s="253"/>
      <c r="B39" s="174"/>
      <c r="C39" s="256"/>
      <c r="D39" s="278"/>
      <c r="E39" s="111" t="s">
        <v>13</v>
      </c>
      <c r="F39" s="29"/>
      <c r="G39" s="29">
        <v>0</v>
      </c>
      <c r="H39" s="12"/>
      <c r="I39" s="12"/>
      <c r="J39" s="12"/>
      <c r="K39" s="12"/>
      <c r="L39" s="12"/>
    </row>
    <row r="40" spans="1:12" s="31" customFormat="1" ht="21" customHeight="1">
      <c r="A40" s="253"/>
      <c r="B40" s="174"/>
      <c r="C40" s="256"/>
      <c r="D40" s="278"/>
      <c r="E40" s="111" t="s">
        <v>14</v>
      </c>
      <c r="F40" s="29">
        <f>SUM(G40:L40)</f>
        <v>75000</v>
      </c>
      <c r="G40" s="29">
        <v>5000</v>
      </c>
      <c r="H40" s="12">
        <v>15000</v>
      </c>
      <c r="I40" s="12">
        <v>15000</v>
      </c>
      <c r="J40" s="12">
        <v>15000</v>
      </c>
      <c r="K40" s="12">
        <v>15000</v>
      </c>
      <c r="L40" s="12">
        <v>10000</v>
      </c>
    </row>
    <row r="41" spans="1:12" s="31" customFormat="1" ht="36.75" customHeight="1">
      <c r="A41" s="254"/>
      <c r="B41" s="175"/>
      <c r="C41" s="257"/>
      <c r="D41" s="279"/>
      <c r="E41" s="111" t="s">
        <v>15</v>
      </c>
      <c r="F41" s="29"/>
      <c r="G41" s="29">
        <v>0</v>
      </c>
      <c r="H41" s="12"/>
      <c r="I41" s="12"/>
      <c r="J41" s="12"/>
      <c r="K41" s="12"/>
      <c r="L41" s="12"/>
    </row>
    <row r="42" spans="1:22" s="33" customFormat="1" ht="15" customHeight="1" collapsed="1">
      <c r="A42" s="258" t="s">
        <v>52</v>
      </c>
      <c r="B42" s="259"/>
      <c r="C42" s="259"/>
      <c r="D42" s="260"/>
      <c r="E42" s="8" t="s">
        <v>11</v>
      </c>
      <c r="F42" s="9">
        <f aca="true" t="shared" si="3" ref="F42:L42">SUM(F43:F45)</f>
        <v>75000</v>
      </c>
      <c r="G42" s="9">
        <f t="shared" si="3"/>
        <v>5000</v>
      </c>
      <c r="H42" s="9">
        <f t="shared" si="3"/>
        <v>15000</v>
      </c>
      <c r="I42" s="9">
        <f t="shared" si="3"/>
        <v>15000</v>
      </c>
      <c r="J42" s="9">
        <f t="shared" si="3"/>
        <v>15000</v>
      </c>
      <c r="K42" s="9">
        <f t="shared" si="3"/>
        <v>15000</v>
      </c>
      <c r="L42" s="9">
        <f t="shared" si="3"/>
        <v>10000</v>
      </c>
      <c r="M42" s="32"/>
      <c r="N42" s="32"/>
      <c r="O42" s="32"/>
      <c r="P42" s="32"/>
      <c r="Q42" s="32"/>
      <c r="R42" s="32"/>
      <c r="S42" s="32"/>
      <c r="T42" s="32"/>
      <c r="U42" s="32"/>
      <c r="V42" s="32"/>
    </row>
    <row r="43" spans="1:22" s="35" customFormat="1" ht="15.75">
      <c r="A43" s="261"/>
      <c r="B43" s="262"/>
      <c r="C43" s="262"/>
      <c r="D43" s="263"/>
      <c r="E43" s="47" t="s">
        <v>13</v>
      </c>
      <c r="F43" s="14"/>
      <c r="G43" s="110">
        <v>0</v>
      </c>
      <c r="H43" s="110"/>
      <c r="I43" s="110"/>
      <c r="J43" s="110"/>
      <c r="K43" s="110"/>
      <c r="L43" s="110"/>
      <c r="M43" s="34"/>
      <c r="N43" s="34"/>
      <c r="O43" s="34"/>
      <c r="P43" s="34"/>
      <c r="Q43" s="34"/>
      <c r="R43" s="34"/>
      <c r="S43" s="34"/>
      <c r="T43" s="34"/>
      <c r="U43" s="34"/>
      <c r="V43" s="34"/>
    </row>
    <row r="44" spans="1:22" s="35" customFormat="1" ht="15.75">
      <c r="A44" s="261"/>
      <c r="B44" s="262"/>
      <c r="C44" s="262"/>
      <c r="D44" s="263"/>
      <c r="E44" s="47" t="s">
        <v>14</v>
      </c>
      <c r="F44" s="14">
        <f>SUM(G44:L44)</f>
        <v>75000</v>
      </c>
      <c r="G44" s="110">
        <f aca="true" t="shared" si="4" ref="G44:L44">G32+G36</f>
        <v>5000</v>
      </c>
      <c r="H44" s="122">
        <f t="shared" si="4"/>
        <v>15000</v>
      </c>
      <c r="I44" s="122">
        <f t="shared" si="4"/>
        <v>15000</v>
      </c>
      <c r="J44" s="122">
        <f t="shared" si="4"/>
        <v>15000</v>
      </c>
      <c r="K44" s="122">
        <f t="shared" si="4"/>
        <v>15000</v>
      </c>
      <c r="L44" s="122">
        <f t="shared" si="4"/>
        <v>10000</v>
      </c>
      <c r="M44" s="34"/>
      <c r="N44" s="34"/>
      <c r="O44" s="34"/>
      <c r="P44" s="34"/>
      <c r="Q44" s="34"/>
      <c r="R44" s="34"/>
      <c r="S44" s="34"/>
      <c r="T44" s="34"/>
      <c r="U44" s="34"/>
      <c r="V44" s="34"/>
    </row>
    <row r="45" spans="1:22" s="35" customFormat="1" ht="34.5" customHeight="1">
      <c r="A45" s="264"/>
      <c r="B45" s="265"/>
      <c r="C45" s="265"/>
      <c r="D45" s="266"/>
      <c r="E45" s="47" t="s">
        <v>15</v>
      </c>
      <c r="F45" s="14"/>
      <c r="G45" s="110">
        <v>0</v>
      </c>
      <c r="H45" s="110"/>
      <c r="I45" s="110"/>
      <c r="J45" s="110"/>
      <c r="K45" s="110"/>
      <c r="L45" s="110"/>
      <c r="M45" s="34"/>
      <c r="N45" s="34"/>
      <c r="O45" s="34"/>
      <c r="P45" s="34"/>
      <c r="Q45" s="34"/>
      <c r="R45" s="34"/>
      <c r="S45" s="34"/>
      <c r="T45" s="34"/>
      <c r="U45" s="34"/>
      <c r="V45" s="34"/>
    </row>
    <row r="46" spans="1:12" s="96" customFormat="1" ht="27.75" customHeight="1" collapsed="1">
      <c r="A46" s="98"/>
      <c r="B46" s="276" t="str">
        <f>'Приложение 3'!B190:M190</f>
        <v>Задача 4: Повышение инвестиционной привлекательности коммунальной инфраструктуры муниципального образования </v>
      </c>
      <c r="C46" s="243"/>
      <c r="D46" s="243"/>
      <c r="E46" s="243"/>
      <c r="F46" s="243"/>
      <c r="G46" s="243"/>
      <c r="H46" s="243"/>
      <c r="I46" s="243"/>
      <c r="J46" s="243"/>
      <c r="K46" s="243"/>
      <c r="L46" s="243"/>
    </row>
    <row r="47" spans="1:12" s="33" customFormat="1" ht="16.5" customHeight="1">
      <c r="A47" s="252" t="s">
        <v>29</v>
      </c>
      <c r="B47" s="173" t="s">
        <v>177</v>
      </c>
      <c r="C47" s="255" t="s">
        <v>156</v>
      </c>
      <c r="D47" s="167" t="s">
        <v>209</v>
      </c>
      <c r="E47" s="48" t="s">
        <v>11</v>
      </c>
      <c r="F47" s="9">
        <v>0</v>
      </c>
      <c r="G47" s="9">
        <v>0</v>
      </c>
      <c r="H47" s="9">
        <v>0</v>
      </c>
      <c r="I47" s="9">
        <v>0</v>
      </c>
      <c r="J47" s="9">
        <v>0</v>
      </c>
      <c r="K47" s="9">
        <v>0</v>
      </c>
      <c r="L47" s="9">
        <v>0</v>
      </c>
    </row>
    <row r="48" spans="1:12" s="31" customFormat="1" ht="19.5" customHeight="1">
      <c r="A48" s="253"/>
      <c r="B48" s="174"/>
      <c r="C48" s="256"/>
      <c r="D48" s="168"/>
      <c r="E48" s="111" t="s">
        <v>13</v>
      </c>
      <c r="F48" s="14">
        <v>0</v>
      </c>
      <c r="G48" s="29"/>
      <c r="H48" s="29"/>
      <c r="I48" s="29"/>
      <c r="J48" s="29"/>
      <c r="K48" s="29"/>
      <c r="L48" s="29"/>
    </row>
    <row r="49" spans="1:12" s="31" customFormat="1" ht="19.5" customHeight="1">
      <c r="A49" s="253"/>
      <c r="B49" s="174"/>
      <c r="C49" s="256"/>
      <c r="D49" s="168"/>
      <c r="E49" s="111" t="s">
        <v>14</v>
      </c>
      <c r="F49" s="14">
        <v>0</v>
      </c>
      <c r="G49" s="29"/>
      <c r="H49" s="29"/>
      <c r="I49" s="29"/>
      <c r="J49" s="29"/>
      <c r="K49" s="29"/>
      <c r="L49" s="29"/>
    </row>
    <row r="50" spans="1:12" s="31" customFormat="1" ht="33" customHeight="1">
      <c r="A50" s="254"/>
      <c r="B50" s="175"/>
      <c r="C50" s="257"/>
      <c r="D50" s="169"/>
      <c r="E50" s="111" t="s">
        <v>15</v>
      </c>
      <c r="F50" s="14">
        <v>0</v>
      </c>
      <c r="G50" s="29"/>
      <c r="H50" s="29"/>
      <c r="I50" s="29"/>
      <c r="J50" s="29"/>
      <c r="K50" s="29"/>
      <c r="L50" s="29"/>
    </row>
    <row r="51" spans="1:22" s="33" customFormat="1" ht="25.5" customHeight="1" collapsed="1">
      <c r="A51" s="258" t="s">
        <v>53</v>
      </c>
      <c r="B51" s="259"/>
      <c r="C51" s="259"/>
      <c r="D51" s="260"/>
      <c r="E51" s="8" t="s">
        <v>11</v>
      </c>
      <c r="F51" s="9">
        <v>0</v>
      </c>
      <c r="G51" s="9">
        <v>0</v>
      </c>
      <c r="H51" s="9">
        <v>0</v>
      </c>
      <c r="I51" s="9">
        <v>0</v>
      </c>
      <c r="J51" s="9">
        <v>0</v>
      </c>
      <c r="K51" s="9">
        <v>0</v>
      </c>
      <c r="L51" s="9">
        <v>0</v>
      </c>
      <c r="M51" s="32"/>
      <c r="N51" s="32"/>
      <c r="O51" s="32"/>
      <c r="P51" s="32"/>
      <c r="Q51" s="32"/>
      <c r="R51" s="32"/>
      <c r="S51" s="32"/>
      <c r="T51" s="32"/>
      <c r="U51" s="32"/>
      <c r="V51" s="32"/>
    </row>
    <row r="52" spans="1:22" s="35" customFormat="1" ht="15.75">
      <c r="A52" s="261"/>
      <c r="B52" s="262"/>
      <c r="C52" s="262"/>
      <c r="D52" s="263"/>
      <c r="E52" s="47" t="s">
        <v>13</v>
      </c>
      <c r="F52" s="14">
        <v>0</v>
      </c>
      <c r="G52" s="110">
        <v>0</v>
      </c>
      <c r="H52" s="110">
        <v>0</v>
      </c>
      <c r="I52" s="110">
        <v>0</v>
      </c>
      <c r="J52" s="110">
        <v>0</v>
      </c>
      <c r="K52" s="110">
        <v>0</v>
      </c>
      <c r="L52" s="110">
        <v>0</v>
      </c>
      <c r="M52" s="34"/>
      <c r="N52" s="34"/>
      <c r="O52" s="34"/>
      <c r="P52" s="34"/>
      <c r="Q52" s="34"/>
      <c r="R52" s="34"/>
      <c r="S52" s="34"/>
      <c r="T52" s="34"/>
      <c r="U52" s="34"/>
      <c r="V52" s="34"/>
    </row>
    <row r="53" spans="1:22" s="35" customFormat="1" ht="15.75">
      <c r="A53" s="261"/>
      <c r="B53" s="262"/>
      <c r="C53" s="262"/>
      <c r="D53" s="263"/>
      <c r="E53" s="47" t="s">
        <v>14</v>
      </c>
      <c r="F53" s="14">
        <v>0</v>
      </c>
      <c r="G53" s="110">
        <v>0</v>
      </c>
      <c r="H53" s="110">
        <v>0</v>
      </c>
      <c r="I53" s="110">
        <v>0</v>
      </c>
      <c r="J53" s="110">
        <v>0</v>
      </c>
      <c r="K53" s="110">
        <v>0</v>
      </c>
      <c r="L53" s="110">
        <v>0</v>
      </c>
      <c r="M53" s="34"/>
      <c r="N53" s="34"/>
      <c r="O53" s="34"/>
      <c r="P53" s="34"/>
      <c r="Q53" s="34"/>
      <c r="R53" s="34"/>
      <c r="S53" s="34"/>
      <c r="T53" s="34"/>
      <c r="U53" s="34"/>
      <c r="V53" s="34"/>
    </row>
    <row r="54" spans="1:22" s="35" customFormat="1" ht="19.5" customHeight="1">
      <c r="A54" s="264"/>
      <c r="B54" s="265"/>
      <c r="C54" s="265"/>
      <c r="D54" s="266"/>
      <c r="E54" s="47" t="s">
        <v>15</v>
      </c>
      <c r="F54" s="14">
        <v>0</v>
      </c>
      <c r="G54" s="110">
        <v>0</v>
      </c>
      <c r="H54" s="110">
        <v>0</v>
      </c>
      <c r="I54" s="110">
        <v>0</v>
      </c>
      <c r="J54" s="110">
        <v>0</v>
      </c>
      <c r="K54" s="110">
        <v>0</v>
      </c>
      <c r="L54" s="110">
        <v>0</v>
      </c>
      <c r="M54" s="34"/>
      <c r="N54" s="34"/>
      <c r="O54" s="34"/>
      <c r="P54" s="34"/>
      <c r="Q54" s="34"/>
      <c r="R54" s="34"/>
      <c r="S54" s="34"/>
      <c r="T54" s="34"/>
      <c r="U54" s="34"/>
      <c r="V54" s="34"/>
    </row>
    <row r="55" spans="1:12" s="31" customFormat="1" ht="15" customHeight="1">
      <c r="A55" s="267" t="s">
        <v>32</v>
      </c>
      <c r="B55" s="268"/>
      <c r="C55" s="268"/>
      <c r="D55" s="269"/>
      <c r="E55" s="50" t="s">
        <v>11</v>
      </c>
      <c r="F55" s="9">
        <f>SUM(F56:F58)</f>
        <v>75300</v>
      </c>
      <c r="G55" s="9">
        <f aca="true" t="shared" si="5" ref="G55:L55">SUM(G56:G58)</f>
        <v>5200</v>
      </c>
      <c r="H55" s="9">
        <f t="shared" si="5"/>
        <v>15000</v>
      </c>
      <c r="I55" s="9">
        <f t="shared" si="5"/>
        <v>15000</v>
      </c>
      <c r="J55" s="9">
        <f t="shared" si="5"/>
        <v>15000</v>
      </c>
      <c r="K55" s="9">
        <f t="shared" si="5"/>
        <v>15100</v>
      </c>
      <c r="L55" s="9">
        <f t="shared" si="5"/>
        <v>10000</v>
      </c>
    </row>
    <row r="56" spans="1:12" s="31" customFormat="1" ht="21" customHeight="1">
      <c r="A56" s="270"/>
      <c r="B56" s="271"/>
      <c r="C56" s="271"/>
      <c r="D56" s="272"/>
      <c r="E56" s="112" t="s">
        <v>13</v>
      </c>
      <c r="F56" s="14"/>
      <c r="G56" s="49"/>
      <c r="H56" s="49"/>
      <c r="I56" s="49"/>
      <c r="J56" s="49"/>
      <c r="K56" s="49"/>
      <c r="L56" s="49"/>
    </row>
    <row r="57" spans="1:12" s="31" customFormat="1" ht="21" customHeight="1">
      <c r="A57" s="270"/>
      <c r="B57" s="271"/>
      <c r="C57" s="271"/>
      <c r="D57" s="272"/>
      <c r="E57" s="112" t="s">
        <v>14</v>
      </c>
      <c r="F57" s="14">
        <f>SUM(G57:L57)</f>
        <v>75200</v>
      </c>
      <c r="G57" s="49">
        <f aca="true" t="shared" si="6" ref="G57:L57">G18+G27+G44</f>
        <v>5200</v>
      </c>
      <c r="H57" s="49">
        <f t="shared" si="6"/>
        <v>15000</v>
      </c>
      <c r="I57" s="49">
        <f t="shared" si="6"/>
        <v>15000</v>
      </c>
      <c r="J57" s="49">
        <f t="shared" si="6"/>
        <v>15000</v>
      </c>
      <c r="K57" s="49">
        <f t="shared" si="6"/>
        <v>15000</v>
      </c>
      <c r="L57" s="49">
        <f t="shared" si="6"/>
        <v>10000</v>
      </c>
    </row>
    <row r="58" spans="1:12" s="31" customFormat="1" ht="22.5" customHeight="1">
      <c r="A58" s="273"/>
      <c r="B58" s="274"/>
      <c r="C58" s="274"/>
      <c r="D58" s="275"/>
      <c r="E58" s="112" t="s">
        <v>15</v>
      </c>
      <c r="F58" s="14">
        <f>SUM(G58:L58)</f>
        <v>100</v>
      </c>
      <c r="G58" s="49"/>
      <c r="H58" s="49"/>
      <c r="I58" s="49"/>
      <c r="J58" s="49"/>
      <c r="K58" s="49">
        <f>K19+K28+K45</f>
        <v>100</v>
      </c>
      <c r="L58" s="49"/>
    </row>
  </sheetData>
  <sheetProtection/>
  <mergeCells count="46">
    <mergeCell ref="A1:L1"/>
    <mergeCell ref="A2:L2"/>
    <mergeCell ref="A3:A4"/>
    <mergeCell ref="B3:B4"/>
    <mergeCell ref="C3:C4"/>
    <mergeCell ref="D3:D4"/>
    <mergeCell ref="E3:E4"/>
    <mergeCell ref="F3:L3"/>
    <mergeCell ref="B6:L6"/>
    <mergeCell ref="B7:L7"/>
    <mergeCell ref="A8:A11"/>
    <mergeCell ref="B8:B11"/>
    <mergeCell ref="C8:C11"/>
    <mergeCell ref="D8:D11"/>
    <mergeCell ref="A21:A24"/>
    <mergeCell ref="B21:B24"/>
    <mergeCell ref="C21:C24"/>
    <mergeCell ref="D21:D24"/>
    <mergeCell ref="A12:A15"/>
    <mergeCell ref="B12:B15"/>
    <mergeCell ref="C12:C15"/>
    <mergeCell ref="D12:D15"/>
    <mergeCell ref="A16:D19"/>
    <mergeCell ref="B20:L20"/>
    <mergeCell ref="A34:A37"/>
    <mergeCell ref="B34:B37"/>
    <mergeCell ref="C34:C37"/>
    <mergeCell ref="D34:D37"/>
    <mergeCell ref="A25:D28"/>
    <mergeCell ref="B29:L29"/>
    <mergeCell ref="A30:A33"/>
    <mergeCell ref="B30:B33"/>
    <mergeCell ref="C30:C33"/>
    <mergeCell ref="D30:D33"/>
    <mergeCell ref="A42:D45"/>
    <mergeCell ref="B46:L46"/>
    <mergeCell ref="A38:A41"/>
    <mergeCell ref="B38:B41"/>
    <mergeCell ref="C38:C41"/>
    <mergeCell ref="D38:D41"/>
    <mergeCell ref="A47:A50"/>
    <mergeCell ref="B47:B50"/>
    <mergeCell ref="C47:C50"/>
    <mergeCell ref="D47:D50"/>
    <mergeCell ref="A51:D54"/>
    <mergeCell ref="A55:D58"/>
  </mergeCells>
  <conditionalFormatting sqref="M51:IV54 A51:E54 F48:L50 F39:L41 H35:L35 H37:L37 A42:IV45 F52:L55 F56:F58 G31:G33 F30 M25:IV25 A25:E25 A26:IV28 F21 H17:L19 D12:D19 H13:L15 F13:G19 M8:IV19 A8:C19 F9:L11 E8:E19 F34:L34 D30:D33">
    <cfRule type="cellIs" priority="21" dxfId="47" operator="equal" stopIfTrue="1">
      <formula>0</formula>
    </cfRule>
  </conditionalFormatting>
  <conditionalFormatting sqref="M51:IV51 F52:F54 A51:E51 F48:F50 F43:F45 F34:L34 A42:IV42 F55:L55 F56:F58 F30 M25:IV25 F26:F28 A25:E25 F21 M16:IV16 F17:F19 A16:G16 M12:IV12 F13:F15 A12:E12 M8:IV8 F9:F11 A8:C8 E8 D30">
    <cfRule type="cellIs" priority="20" dxfId="46" operator="equal" stopIfTrue="1">
      <formula>0</formula>
    </cfRule>
  </conditionalFormatting>
  <conditionalFormatting sqref="F48:L50 F39:L41 H35:L35 H37:L37 F55:L55 G31:G33 F30 F21 F16:G16 D12:D15 B8:B11 D30:D33">
    <cfRule type="cellIs" priority="19" dxfId="45" operator="equal">
      <formula>0</formula>
    </cfRule>
  </conditionalFormatting>
  <conditionalFormatting sqref="D38:D41">
    <cfRule type="cellIs" priority="12" dxfId="47" operator="equal" stopIfTrue="1">
      <formula>0</formula>
    </cfRule>
  </conditionalFormatting>
  <conditionalFormatting sqref="D38">
    <cfRule type="cellIs" priority="11" dxfId="46" operator="equal" stopIfTrue="1">
      <formula>0</formula>
    </cfRule>
  </conditionalFormatting>
  <conditionalFormatting sqref="D38:D41">
    <cfRule type="cellIs" priority="10" dxfId="45" operator="equal">
      <formula>0</formula>
    </cfRule>
  </conditionalFormatting>
  <conditionalFormatting sqref="D34:D37">
    <cfRule type="cellIs" priority="9" dxfId="47" operator="equal" stopIfTrue="1">
      <formula>0</formula>
    </cfRule>
  </conditionalFormatting>
  <conditionalFormatting sqref="D34">
    <cfRule type="cellIs" priority="8" dxfId="46" operator="equal" stopIfTrue="1">
      <formula>0</formula>
    </cfRule>
  </conditionalFormatting>
  <conditionalFormatting sqref="D34:D37">
    <cfRule type="cellIs" priority="7" dxfId="45" operator="equal">
      <formula>0</formula>
    </cfRule>
  </conditionalFormatting>
  <printOptions/>
  <pageMargins left="0.7" right="0.7" top="0.75" bottom="0.75" header="0.3" footer="0.3"/>
  <pageSetup firstPageNumber="186" useFirstPageNumber="1" fitToHeight="7" horizontalDpi="600" verticalDpi="600" orientation="landscape" paperSize="9" scale="52" r:id="rId1"/>
  <headerFooter>
    <oddFooter>&amp;R&amp;"Times New Roman,обычный"&amp;P</oddFooter>
  </headerFooter>
  <rowBreaks count="1" manualBreakCount="1">
    <brk id="37" max="11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L58"/>
  <sheetViews>
    <sheetView view="pageBreakPreview" zoomScaleSheetLayoutView="100" workbookViewId="0" topLeftCell="A4">
      <selection activeCell="H41" sqref="H41"/>
    </sheetView>
  </sheetViews>
  <sheetFormatPr defaultColWidth="9.140625" defaultRowHeight="15"/>
  <cols>
    <col min="1" max="1" width="6.7109375" style="51" bestFit="1" customWidth="1"/>
    <col min="2" max="2" width="29.140625" style="58" customWidth="1"/>
    <col min="3" max="3" width="17.421875" style="53" customWidth="1"/>
    <col min="4" max="4" width="25.8515625" style="53" customWidth="1"/>
    <col min="5" max="5" width="25.7109375" style="43" customWidth="1"/>
    <col min="6" max="6" width="14.57421875" style="54" customWidth="1"/>
    <col min="7" max="12" width="11.7109375" style="54" customWidth="1"/>
    <col min="13" max="16384" width="9.140625" style="23" customWidth="1"/>
  </cols>
  <sheetData>
    <row r="1" spans="1:12" ht="15.75">
      <c r="A1" s="244" t="s">
        <v>142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</row>
    <row r="2" spans="1:12" ht="26.25" customHeight="1">
      <c r="A2" s="245" t="s">
        <v>225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</row>
    <row r="3" spans="1:12" ht="17.25" customHeight="1">
      <c r="A3" s="246" t="s">
        <v>0</v>
      </c>
      <c r="B3" s="247" t="s">
        <v>42</v>
      </c>
      <c r="C3" s="247" t="s">
        <v>3</v>
      </c>
      <c r="D3" s="247" t="s">
        <v>4</v>
      </c>
      <c r="E3" s="247" t="s">
        <v>33</v>
      </c>
      <c r="F3" s="316" t="s">
        <v>43</v>
      </c>
      <c r="G3" s="317"/>
      <c r="H3" s="317"/>
      <c r="I3" s="317"/>
      <c r="J3" s="317"/>
      <c r="K3" s="317"/>
      <c r="L3" s="317"/>
    </row>
    <row r="4" spans="1:12" ht="49.5" customHeight="1">
      <c r="A4" s="246"/>
      <c r="B4" s="248"/>
      <c r="C4" s="248"/>
      <c r="D4" s="248"/>
      <c r="E4" s="248"/>
      <c r="F4" s="45" t="s">
        <v>164</v>
      </c>
      <c r="G4" s="119">
        <v>2013</v>
      </c>
      <c r="H4" s="119">
        <v>2014</v>
      </c>
      <c r="I4" s="119">
        <v>2015</v>
      </c>
      <c r="J4" s="119">
        <v>2016</v>
      </c>
      <c r="K4" s="119">
        <v>2017</v>
      </c>
      <c r="L4" s="119">
        <v>2018</v>
      </c>
    </row>
    <row r="5" spans="1:12" ht="20.25" customHeight="1">
      <c r="A5" s="109">
        <v>1</v>
      </c>
      <c r="B5" s="109">
        <v>2</v>
      </c>
      <c r="C5" s="109">
        <v>3</v>
      </c>
      <c r="D5" s="109">
        <v>4</v>
      </c>
      <c r="E5" s="109">
        <v>5</v>
      </c>
      <c r="F5" s="45">
        <v>6</v>
      </c>
      <c r="G5" s="45">
        <v>7</v>
      </c>
      <c r="H5" s="45">
        <v>8</v>
      </c>
      <c r="I5" s="45">
        <v>9</v>
      </c>
      <c r="J5" s="45">
        <v>10</v>
      </c>
      <c r="K5" s="45">
        <v>11</v>
      </c>
      <c r="L5" s="45">
        <v>12</v>
      </c>
    </row>
    <row r="6" spans="1:12" ht="32.25" customHeight="1">
      <c r="A6" s="114"/>
      <c r="B6" s="240" t="str">
        <f>'Приложение 3'!B6:M6</f>
        <v>Цель: Обеспечение надежности, качества и эффективности работы коммунального комплекса в соответствии с планируемыми потребностями развития муниципального образования на период 2013-2018 годы </v>
      </c>
      <c r="C6" s="241"/>
      <c r="D6" s="241"/>
      <c r="E6" s="241"/>
      <c r="F6" s="241"/>
      <c r="G6" s="241"/>
      <c r="H6" s="241"/>
      <c r="I6" s="241"/>
      <c r="J6" s="241"/>
      <c r="K6" s="241"/>
      <c r="L6" s="241"/>
    </row>
    <row r="7" spans="1:12" s="96" customFormat="1" ht="15.75">
      <c r="A7" s="104"/>
      <c r="B7" s="242" t="s">
        <v>8</v>
      </c>
      <c r="C7" s="243"/>
      <c r="D7" s="243"/>
      <c r="E7" s="243"/>
      <c r="F7" s="243"/>
      <c r="G7" s="243"/>
      <c r="H7" s="243"/>
      <c r="I7" s="243"/>
      <c r="J7" s="243"/>
      <c r="K7" s="243"/>
      <c r="L7" s="243"/>
    </row>
    <row r="8" spans="1:12" s="33" customFormat="1" ht="15.75" customHeight="1">
      <c r="A8" s="295" t="s">
        <v>9</v>
      </c>
      <c r="B8" s="313" t="s">
        <v>54</v>
      </c>
      <c r="C8" s="295">
        <v>2017</v>
      </c>
      <c r="D8" s="167" t="s">
        <v>209</v>
      </c>
      <c r="E8" s="55" t="s">
        <v>11</v>
      </c>
      <c r="F8" s="9">
        <v>100</v>
      </c>
      <c r="G8" s="9">
        <v>0</v>
      </c>
      <c r="H8" s="37">
        <v>0</v>
      </c>
      <c r="I8" s="37">
        <v>0</v>
      </c>
      <c r="J8" s="37">
        <v>0</v>
      </c>
      <c r="K8" s="37">
        <v>100</v>
      </c>
      <c r="L8" s="9">
        <v>0</v>
      </c>
    </row>
    <row r="9" spans="1:12" ht="15.75">
      <c r="A9" s="296"/>
      <c r="B9" s="314"/>
      <c r="C9" s="296"/>
      <c r="D9" s="168"/>
      <c r="E9" s="107" t="s">
        <v>13</v>
      </c>
      <c r="F9" s="49">
        <v>0</v>
      </c>
      <c r="G9" s="29"/>
      <c r="H9" s="29"/>
      <c r="I9" s="29"/>
      <c r="J9" s="29"/>
      <c r="K9" s="29"/>
      <c r="L9" s="29"/>
    </row>
    <row r="10" spans="1:12" ht="15.75">
      <c r="A10" s="296"/>
      <c r="B10" s="314"/>
      <c r="C10" s="296"/>
      <c r="D10" s="168"/>
      <c r="E10" s="107" t="s">
        <v>14</v>
      </c>
      <c r="F10" s="49">
        <v>0</v>
      </c>
      <c r="G10" s="29"/>
      <c r="H10" s="29"/>
      <c r="I10" s="29"/>
      <c r="J10" s="29"/>
      <c r="K10" s="29"/>
      <c r="L10" s="29"/>
    </row>
    <row r="11" spans="1:12" ht="31.5">
      <c r="A11" s="297"/>
      <c r="B11" s="315"/>
      <c r="C11" s="297"/>
      <c r="D11" s="169"/>
      <c r="E11" s="107" t="s">
        <v>15</v>
      </c>
      <c r="F11" s="49">
        <v>100</v>
      </c>
      <c r="G11" s="29"/>
      <c r="H11" s="29"/>
      <c r="I11" s="29"/>
      <c r="J11" s="29"/>
      <c r="K11" s="29">
        <v>100</v>
      </c>
      <c r="L11" s="29"/>
    </row>
    <row r="12" spans="1:12" s="33" customFormat="1" ht="15.75" customHeight="1">
      <c r="A12" s="295" t="s">
        <v>16</v>
      </c>
      <c r="B12" s="313" t="s">
        <v>55</v>
      </c>
      <c r="C12" s="295">
        <v>2013</v>
      </c>
      <c r="D12" s="277" t="s">
        <v>173</v>
      </c>
      <c r="E12" s="55" t="s">
        <v>11</v>
      </c>
      <c r="F12" s="37">
        <v>100</v>
      </c>
      <c r="G12" s="37">
        <v>100</v>
      </c>
      <c r="H12" s="37">
        <v>0</v>
      </c>
      <c r="I12" s="37">
        <v>0</v>
      </c>
      <c r="J12" s="37">
        <v>0</v>
      </c>
      <c r="K12" s="37">
        <v>0</v>
      </c>
      <c r="L12" s="37">
        <v>0</v>
      </c>
    </row>
    <row r="13" spans="1:12" ht="47.25" customHeight="1">
      <c r="A13" s="296"/>
      <c r="B13" s="314"/>
      <c r="C13" s="296"/>
      <c r="D13" s="278"/>
      <c r="E13" s="107" t="s">
        <v>13</v>
      </c>
      <c r="F13" s="49">
        <v>0</v>
      </c>
      <c r="G13" s="29"/>
      <c r="H13" s="29"/>
      <c r="I13" s="29"/>
      <c r="J13" s="29"/>
      <c r="K13" s="29"/>
      <c r="L13" s="29"/>
    </row>
    <row r="14" spans="1:12" ht="47.25" customHeight="1">
      <c r="A14" s="296"/>
      <c r="B14" s="314"/>
      <c r="C14" s="296"/>
      <c r="D14" s="278"/>
      <c r="E14" s="107" t="s">
        <v>14</v>
      </c>
      <c r="F14" s="49">
        <v>100</v>
      </c>
      <c r="G14" s="56">
        <v>100</v>
      </c>
      <c r="H14" s="56"/>
      <c r="I14" s="56"/>
      <c r="J14" s="56"/>
      <c r="K14" s="56"/>
      <c r="L14" s="56"/>
    </row>
    <row r="15" spans="1:12" ht="47.25" customHeight="1">
      <c r="A15" s="297"/>
      <c r="B15" s="315"/>
      <c r="C15" s="297"/>
      <c r="D15" s="279"/>
      <c r="E15" s="57" t="s">
        <v>15</v>
      </c>
      <c r="F15" s="49">
        <v>0</v>
      </c>
      <c r="G15" s="56"/>
      <c r="H15" s="56"/>
      <c r="I15" s="56"/>
      <c r="J15" s="56"/>
      <c r="K15" s="56"/>
      <c r="L15" s="56"/>
    </row>
    <row r="16" spans="1:12" s="33" customFormat="1" ht="28.5" customHeight="1" collapsed="1">
      <c r="A16" s="258" t="s">
        <v>35</v>
      </c>
      <c r="B16" s="259"/>
      <c r="C16" s="259"/>
      <c r="D16" s="260"/>
      <c r="E16" s="8" t="s">
        <v>11</v>
      </c>
      <c r="F16" s="9">
        <v>200</v>
      </c>
      <c r="G16" s="9">
        <v>100</v>
      </c>
      <c r="H16" s="37">
        <v>0</v>
      </c>
      <c r="I16" s="37">
        <v>0</v>
      </c>
      <c r="J16" s="37">
        <v>0</v>
      </c>
      <c r="K16" s="37">
        <v>100</v>
      </c>
      <c r="L16" s="9">
        <v>0</v>
      </c>
    </row>
    <row r="17" spans="1:12" s="35" customFormat="1" ht="15.75">
      <c r="A17" s="261"/>
      <c r="B17" s="262"/>
      <c r="C17" s="262"/>
      <c r="D17" s="263"/>
      <c r="E17" s="47" t="s">
        <v>13</v>
      </c>
      <c r="F17" s="14">
        <v>0</v>
      </c>
      <c r="G17" s="110">
        <v>0</v>
      </c>
      <c r="H17" s="110">
        <v>0</v>
      </c>
      <c r="I17" s="110">
        <v>0</v>
      </c>
      <c r="J17" s="110">
        <v>0</v>
      </c>
      <c r="K17" s="110">
        <v>0</v>
      </c>
      <c r="L17" s="110">
        <v>0</v>
      </c>
    </row>
    <row r="18" spans="1:12" s="35" customFormat="1" ht="15.75">
      <c r="A18" s="261"/>
      <c r="B18" s="262"/>
      <c r="C18" s="262"/>
      <c r="D18" s="263"/>
      <c r="E18" s="47" t="s">
        <v>14</v>
      </c>
      <c r="F18" s="14">
        <v>100</v>
      </c>
      <c r="G18" s="110">
        <v>100</v>
      </c>
      <c r="H18" s="110">
        <v>0</v>
      </c>
      <c r="I18" s="110">
        <v>0</v>
      </c>
      <c r="J18" s="110">
        <v>0</v>
      </c>
      <c r="K18" s="110">
        <v>0</v>
      </c>
      <c r="L18" s="110">
        <v>0</v>
      </c>
    </row>
    <row r="19" spans="1:12" s="35" customFormat="1" ht="34.5" customHeight="1">
      <c r="A19" s="264"/>
      <c r="B19" s="265"/>
      <c r="C19" s="265"/>
      <c r="D19" s="266"/>
      <c r="E19" s="47" t="s">
        <v>15</v>
      </c>
      <c r="F19" s="14">
        <v>100</v>
      </c>
      <c r="G19" s="110"/>
      <c r="H19" s="110">
        <v>0</v>
      </c>
      <c r="I19" s="110">
        <v>0</v>
      </c>
      <c r="J19" s="110">
        <v>0</v>
      </c>
      <c r="K19" s="110">
        <v>100</v>
      </c>
      <c r="L19" s="110"/>
    </row>
    <row r="20" spans="1:12" s="96" customFormat="1" ht="15.75">
      <c r="A20" s="104"/>
      <c r="B20" s="242" t="s">
        <v>18</v>
      </c>
      <c r="C20" s="243"/>
      <c r="D20" s="243"/>
      <c r="E20" s="243"/>
      <c r="F20" s="243"/>
      <c r="G20" s="243"/>
      <c r="H20" s="243"/>
      <c r="I20" s="243"/>
      <c r="J20" s="243"/>
      <c r="K20" s="243"/>
      <c r="L20" s="243"/>
    </row>
    <row r="21" spans="1:12" s="28" customFormat="1" ht="15.75">
      <c r="A21" s="252" t="s">
        <v>19</v>
      </c>
      <c r="B21" s="173" t="s">
        <v>212</v>
      </c>
      <c r="C21" s="255">
        <v>2013</v>
      </c>
      <c r="D21" s="167" t="s">
        <v>36</v>
      </c>
      <c r="E21" s="48" t="s">
        <v>11</v>
      </c>
      <c r="F21" s="37">
        <v>100</v>
      </c>
      <c r="G21" s="37">
        <v>100</v>
      </c>
      <c r="H21" s="37">
        <v>0</v>
      </c>
      <c r="I21" s="37">
        <v>0</v>
      </c>
      <c r="J21" s="37">
        <v>0</v>
      </c>
      <c r="K21" s="37">
        <v>0</v>
      </c>
      <c r="L21" s="37">
        <v>0</v>
      </c>
    </row>
    <row r="22" spans="1:12" s="31" customFormat="1" ht="18.75" customHeight="1">
      <c r="A22" s="253"/>
      <c r="B22" s="174"/>
      <c r="C22" s="256"/>
      <c r="D22" s="168"/>
      <c r="E22" s="111" t="s">
        <v>13</v>
      </c>
      <c r="F22" s="29"/>
      <c r="G22" s="110">
        <v>0</v>
      </c>
      <c r="H22" s="29"/>
      <c r="I22" s="29"/>
      <c r="J22" s="110">
        <v>0</v>
      </c>
      <c r="K22" s="110">
        <v>0</v>
      </c>
      <c r="L22" s="110">
        <v>0</v>
      </c>
    </row>
    <row r="23" spans="1:12" s="31" customFormat="1" ht="18.75" customHeight="1">
      <c r="A23" s="253"/>
      <c r="B23" s="174"/>
      <c r="C23" s="256"/>
      <c r="D23" s="168"/>
      <c r="E23" s="111" t="s">
        <v>14</v>
      </c>
      <c r="F23" s="29">
        <v>100</v>
      </c>
      <c r="G23" s="110">
        <v>100</v>
      </c>
      <c r="H23" s="29"/>
      <c r="I23" s="29"/>
      <c r="J23" s="110">
        <v>0</v>
      </c>
      <c r="K23" s="110">
        <v>0</v>
      </c>
      <c r="L23" s="110">
        <v>0</v>
      </c>
    </row>
    <row r="24" spans="1:12" s="31" customFormat="1" ht="36.75" customHeight="1">
      <c r="A24" s="254"/>
      <c r="B24" s="175"/>
      <c r="C24" s="257"/>
      <c r="D24" s="169"/>
      <c r="E24" s="111" t="s">
        <v>15</v>
      </c>
      <c r="F24" s="29"/>
      <c r="G24" s="110">
        <v>0</v>
      </c>
      <c r="H24" s="29"/>
      <c r="I24" s="29"/>
      <c r="J24" s="110">
        <v>0</v>
      </c>
      <c r="K24" s="110">
        <v>0</v>
      </c>
      <c r="L24" s="110">
        <v>0</v>
      </c>
    </row>
    <row r="25" spans="1:12" s="33" customFormat="1" ht="28.5" customHeight="1" collapsed="1">
      <c r="A25" s="258" t="s">
        <v>37</v>
      </c>
      <c r="B25" s="259"/>
      <c r="C25" s="259"/>
      <c r="D25" s="260"/>
      <c r="E25" s="8" t="s">
        <v>11</v>
      </c>
      <c r="F25" s="9">
        <v>100</v>
      </c>
      <c r="G25" s="37">
        <v>100</v>
      </c>
      <c r="H25" s="37">
        <v>0</v>
      </c>
      <c r="I25" s="37">
        <v>0</v>
      </c>
      <c r="J25" s="37">
        <v>0</v>
      </c>
      <c r="K25" s="37">
        <v>0</v>
      </c>
      <c r="L25" s="37">
        <v>0</v>
      </c>
    </row>
    <row r="26" spans="1:12" s="35" customFormat="1" ht="15.75">
      <c r="A26" s="261"/>
      <c r="B26" s="262"/>
      <c r="C26" s="262"/>
      <c r="D26" s="263"/>
      <c r="E26" s="47" t="s">
        <v>13</v>
      </c>
      <c r="F26" s="14"/>
      <c r="G26" s="110">
        <v>0</v>
      </c>
      <c r="H26" s="110"/>
      <c r="I26" s="110"/>
      <c r="J26" s="110">
        <v>0</v>
      </c>
      <c r="K26" s="110">
        <v>0</v>
      </c>
      <c r="L26" s="110">
        <v>0</v>
      </c>
    </row>
    <row r="27" spans="1:12" s="35" customFormat="1" ht="15.75">
      <c r="A27" s="261"/>
      <c r="B27" s="262"/>
      <c r="C27" s="262"/>
      <c r="D27" s="263"/>
      <c r="E27" s="47" t="s">
        <v>14</v>
      </c>
      <c r="F27" s="14">
        <v>100</v>
      </c>
      <c r="G27" s="110">
        <v>100</v>
      </c>
      <c r="H27" s="110"/>
      <c r="I27" s="110"/>
      <c r="J27" s="110">
        <v>0</v>
      </c>
      <c r="K27" s="110">
        <v>0</v>
      </c>
      <c r="L27" s="110">
        <v>0</v>
      </c>
    </row>
    <row r="28" spans="1:12" s="35" customFormat="1" ht="34.5" customHeight="1">
      <c r="A28" s="264"/>
      <c r="B28" s="265"/>
      <c r="C28" s="265"/>
      <c r="D28" s="266"/>
      <c r="E28" s="47" t="s">
        <v>15</v>
      </c>
      <c r="F28" s="14"/>
      <c r="G28" s="110">
        <v>0</v>
      </c>
      <c r="H28" s="110"/>
      <c r="I28" s="110"/>
      <c r="J28" s="110">
        <v>0</v>
      </c>
      <c r="K28" s="110">
        <v>0</v>
      </c>
      <c r="L28" s="110">
        <v>0</v>
      </c>
    </row>
    <row r="29" spans="1:12" s="96" customFormat="1" ht="30" customHeight="1">
      <c r="A29" s="104"/>
      <c r="B29" s="242" t="s">
        <v>20</v>
      </c>
      <c r="C29" s="243"/>
      <c r="D29" s="243"/>
      <c r="E29" s="243"/>
      <c r="F29" s="243"/>
      <c r="G29" s="243"/>
      <c r="H29" s="243"/>
      <c r="I29" s="243"/>
      <c r="J29" s="243"/>
      <c r="K29" s="243"/>
      <c r="L29" s="243"/>
    </row>
    <row r="30" spans="1:12" s="33" customFormat="1" ht="18.75" customHeight="1">
      <c r="A30" s="280" t="s">
        <v>21</v>
      </c>
      <c r="B30" s="284" t="s">
        <v>56</v>
      </c>
      <c r="C30" s="304">
        <v>2014</v>
      </c>
      <c r="D30" s="277" t="s">
        <v>211</v>
      </c>
      <c r="E30" s="48" t="s">
        <v>11</v>
      </c>
      <c r="F30" s="9">
        <v>300</v>
      </c>
      <c r="G30" s="9">
        <v>0</v>
      </c>
      <c r="H30" s="9">
        <v>300</v>
      </c>
      <c r="I30" s="9">
        <v>0</v>
      </c>
      <c r="J30" s="9">
        <v>0</v>
      </c>
      <c r="K30" s="9">
        <v>0</v>
      </c>
      <c r="L30" s="9">
        <v>0</v>
      </c>
    </row>
    <row r="31" spans="1:12" s="31" customFormat="1" ht="18.75" customHeight="1">
      <c r="A31" s="281"/>
      <c r="B31" s="285"/>
      <c r="C31" s="305"/>
      <c r="D31" s="278"/>
      <c r="E31" s="111" t="s">
        <v>13</v>
      </c>
      <c r="F31" s="49"/>
      <c r="G31" s="29"/>
      <c r="H31" s="29"/>
      <c r="I31" s="29"/>
      <c r="J31" s="29"/>
      <c r="K31" s="29"/>
      <c r="L31" s="29"/>
    </row>
    <row r="32" spans="1:12" s="31" customFormat="1" ht="18.75" customHeight="1">
      <c r="A32" s="281"/>
      <c r="B32" s="285"/>
      <c r="C32" s="305"/>
      <c r="D32" s="278"/>
      <c r="E32" s="111" t="s">
        <v>14</v>
      </c>
      <c r="F32" s="49">
        <v>300</v>
      </c>
      <c r="G32" s="29"/>
      <c r="H32" s="29">
        <v>300</v>
      </c>
      <c r="I32" s="29"/>
      <c r="J32" s="29"/>
      <c r="K32" s="29"/>
      <c r="L32" s="29"/>
    </row>
    <row r="33" spans="1:12" s="31" customFormat="1" ht="39" customHeight="1">
      <c r="A33" s="282"/>
      <c r="B33" s="286"/>
      <c r="C33" s="306"/>
      <c r="D33" s="279"/>
      <c r="E33" s="111" t="s">
        <v>15</v>
      </c>
      <c r="F33" s="49"/>
      <c r="G33" s="29"/>
      <c r="H33" s="29"/>
      <c r="I33" s="29"/>
      <c r="J33" s="29"/>
      <c r="K33" s="29"/>
      <c r="L33" s="29"/>
    </row>
    <row r="34" spans="1:12" s="28" customFormat="1" ht="21.75" customHeight="1">
      <c r="A34" s="252" t="s">
        <v>23</v>
      </c>
      <c r="B34" s="292" t="s">
        <v>266</v>
      </c>
      <c r="C34" s="255">
        <v>2014</v>
      </c>
      <c r="D34" s="277" t="s">
        <v>211</v>
      </c>
      <c r="E34" s="48" t="s">
        <v>11</v>
      </c>
      <c r="F34" s="37">
        <v>300</v>
      </c>
      <c r="G34" s="37">
        <v>0</v>
      </c>
      <c r="H34" s="37">
        <v>300</v>
      </c>
      <c r="I34" s="37">
        <v>0</v>
      </c>
      <c r="J34" s="37">
        <v>0</v>
      </c>
      <c r="K34" s="37">
        <v>0</v>
      </c>
      <c r="L34" s="37">
        <v>0</v>
      </c>
    </row>
    <row r="35" spans="1:12" s="31" customFormat="1" ht="21.75" customHeight="1">
      <c r="A35" s="307"/>
      <c r="B35" s="309"/>
      <c r="C35" s="311"/>
      <c r="D35" s="278"/>
      <c r="E35" s="111" t="s">
        <v>13</v>
      </c>
      <c r="F35" s="110"/>
      <c r="G35" s="29"/>
      <c r="H35" s="29"/>
      <c r="I35" s="29"/>
      <c r="J35" s="110"/>
      <c r="K35" s="110"/>
      <c r="L35" s="110"/>
    </row>
    <row r="36" spans="1:12" s="31" customFormat="1" ht="30.75" customHeight="1">
      <c r="A36" s="307"/>
      <c r="B36" s="309"/>
      <c r="C36" s="311"/>
      <c r="D36" s="278"/>
      <c r="E36" s="111" t="s">
        <v>14</v>
      </c>
      <c r="F36" s="110">
        <v>300</v>
      </c>
      <c r="G36" s="29"/>
      <c r="H36" s="29">
        <v>300</v>
      </c>
      <c r="I36" s="29"/>
      <c r="J36" s="110"/>
      <c r="K36" s="110"/>
      <c r="L36" s="110"/>
    </row>
    <row r="37" spans="1:12" s="31" customFormat="1" ht="51" customHeight="1">
      <c r="A37" s="308"/>
      <c r="B37" s="310"/>
      <c r="C37" s="312"/>
      <c r="D37" s="279"/>
      <c r="E37" s="111" t="s">
        <v>15</v>
      </c>
      <c r="F37" s="110"/>
      <c r="G37" s="29"/>
      <c r="H37" s="29"/>
      <c r="I37" s="29"/>
      <c r="J37" s="29"/>
      <c r="K37" s="110"/>
      <c r="L37" s="110"/>
    </row>
    <row r="38" spans="1:12" s="28" customFormat="1" ht="18.75" customHeight="1">
      <c r="A38" s="280" t="s">
        <v>26</v>
      </c>
      <c r="B38" s="284" t="s">
        <v>57</v>
      </c>
      <c r="C38" s="304" t="s">
        <v>156</v>
      </c>
      <c r="D38" s="277" t="s">
        <v>211</v>
      </c>
      <c r="E38" s="48" t="s">
        <v>11</v>
      </c>
      <c r="F38" s="9">
        <f>F40</f>
        <v>0</v>
      </c>
      <c r="G38" s="9">
        <f aca="true" t="shared" si="0" ref="G38:L38">G40</f>
        <v>0</v>
      </c>
      <c r="H38" s="9">
        <f t="shared" si="0"/>
        <v>0</v>
      </c>
      <c r="I38" s="9">
        <f t="shared" si="0"/>
        <v>0</v>
      </c>
      <c r="J38" s="9">
        <f t="shared" si="0"/>
        <v>0</v>
      </c>
      <c r="K38" s="9">
        <f t="shared" si="0"/>
        <v>0</v>
      </c>
      <c r="L38" s="9">
        <f t="shared" si="0"/>
        <v>0</v>
      </c>
    </row>
    <row r="39" spans="1:12" s="31" customFormat="1" ht="18.75" customHeight="1">
      <c r="A39" s="281"/>
      <c r="B39" s="285"/>
      <c r="C39" s="305"/>
      <c r="D39" s="278"/>
      <c r="E39" s="111" t="s">
        <v>13</v>
      </c>
      <c r="F39" s="49"/>
      <c r="G39" s="29"/>
      <c r="H39" s="29"/>
      <c r="I39" s="29"/>
      <c r="J39" s="29"/>
      <c r="K39" s="29"/>
      <c r="L39" s="29"/>
    </row>
    <row r="40" spans="1:12" s="31" customFormat="1" ht="18.75" customHeight="1">
      <c r="A40" s="281"/>
      <c r="B40" s="285"/>
      <c r="C40" s="305"/>
      <c r="D40" s="278"/>
      <c r="E40" s="111" t="s">
        <v>14</v>
      </c>
      <c r="F40" s="49"/>
      <c r="G40" s="49"/>
      <c r="H40" s="49"/>
      <c r="I40" s="49"/>
      <c r="J40" s="49"/>
      <c r="K40" s="49"/>
      <c r="L40" s="49"/>
    </row>
    <row r="41" spans="1:12" s="31" customFormat="1" ht="36.75" customHeight="1">
      <c r="A41" s="282"/>
      <c r="B41" s="286"/>
      <c r="C41" s="306"/>
      <c r="D41" s="279"/>
      <c r="E41" s="111" t="s">
        <v>15</v>
      </c>
      <c r="F41" s="49"/>
      <c r="G41" s="29"/>
      <c r="H41" s="29"/>
      <c r="I41" s="29"/>
      <c r="J41" s="29"/>
      <c r="K41" s="29"/>
      <c r="L41" s="29"/>
    </row>
    <row r="42" spans="1:12" s="33" customFormat="1" ht="28.5" customHeight="1" collapsed="1">
      <c r="A42" s="258" t="s">
        <v>52</v>
      </c>
      <c r="B42" s="259"/>
      <c r="C42" s="259"/>
      <c r="D42" s="260"/>
      <c r="E42" s="48" t="s">
        <v>11</v>
      </c>
      <c r="F42" s="9">
        <f>SUM(F43:F45)</f>
        <v>300</v>
      </c>
      <c r="G42" s="9">
        <f aca="true" t="shared" si="1" ref="G42:L42">SUM(G43:G45)</f>
        <v>0</v>
      </c>
      <c r="H42" s="9">
        <f t="shared" si="1"/>
        <v>300</v>
      </c>
      <c r="I42" s="9">
        <f t="shared" si="1"/>
        <v>0</v>
      </c>
      <c r="J42" s="9">
        <f t="shared" si="1"/>
        <v>0</v>
      </c>
      <c r="K42" s="9">
        <f t="shared" si="1"/>
        <v>0</v>
      </c>
      <c r="L42" s="9">
        <f t="shared" si="1"/>
        <v>0</v>
      </c>
    </row>
    <row r="43" spans="1:12" s="35" customFormat="1" ht="15.75">
      <c r="A43" s="261"/>
      <c r="B43" s="262"/>
      <c r="C43" s="262"/>
      <c r="D43" s="263"/>
      <c r="E43" s="47" t="s">
        <v>13</v>
      </c>
      <c r="F43" s="14"/>
      <c r="G43" s="110"/>
      <c r="H43" s="110"/>
      <c r="I43" s="110"/>
      <c r="J43" s="110"/>
      <c r="K43" s="110"/>
      <c r="L43" s="110"/>
    </row>
    <row r="44" spans="1:12" s="35" customFormat="1" ht="15.75">
      <c r="A44" s="261"/>
      <c r="B44" s="262"/>
      <c r="C44" s="262"/>
      <c r="D44" s="263"/>
      <c r="E44" s="47" t="s">
        <v>14</v>
      </c>
      <c r="F44" s="14">
        <f>SUM(G44:L44)</f>
        <v>300</v>
      </c>
      <c r="G44" s="110">
        <f aca="true" t="shared" si="2" ref="G44:L44">G38+G30</f>
        <v>0</v>
      </c>
      <c r="H44" s="122">
        <f t="shared" si="2"/>
        <v>300</v>
      </c>
      <c r="I44" s="122">
        <f t="shared" si="2"/>
        <v>0</v>
      </c>
      <c r="J44" s="122">
        <f t="shared" si="2"/>
        <v>0</v>
      </c>
      <c r="K44" s="122">
        <f t="shared" si="2"/>
        <v>0</v>
      </c>
      <c r="L44" s="122">
        <f t="shared" si="2"/>
        <v>0</v>
      </c>
    </row>
    <row r="45" spans="1:12" s="35" customFormat="1" ht="34.5" customHeight="1">
      <c r="A45" s="264"/>
      <c r="B45" s="265"/>
      <c r="C45" s="265"/>
      <c r="D45" s="266"/>
      <c r="E45" s="47" t="s">
        <v>15</v>
      </c>
      <c r="F45" s="14"/>
      <c r="G45" s="110"/>
      <c r="H45" s="110"/>
      <c r="I45" s="110"/>
      <c r="J45" s="110"/>
      <c r="K45" s="110"/>
      <c r="L45" s="110"/>
    </row>
    <row r="46" spans="1:12" s="96" customFormat="1" ht="27.75" customHeight="1" collapsed="1">
      <c r="A46" s="98"/>
      <c r="B46" s="276" t="str">
        <f>'Приложение 2'!B50:L50</f>
        <v>Задача 4: Повышение инвестиционной привлекательности коммунальной инфраструктуры муниципального образования </v>
      </c>
      <c r="C46" s="243"/>
      <c r="D46" s="243"/>
      <c r="E46" s="243"/>
      <c r="F46" s="243"/>
      <c r="G46" s="243"/>
      <c r="H46" s="243"/>
      <c r="I46" s="243"/>
      <c r="J46" s="243"/>
      <c r="K46" s="243"/>
      <c r="L46" s="243"/>
    </row>
    <row r="47" spans="1:12" s="28" customFormat="1" ht="21" customHeight="1">
      <c r="A47" s="252" t="s">
        <v>29</v>
      </c>
      <c r="B47" s="292" t="s">
        <v>178</v>
      </c>
      <c r="C47" s="255" t="s">
        <v>156</v>
      </c>
      <c r="D47" s="167" t="s">
        <v>209</v>
      </c>
      <c r="E47" s="48" t="s">
        <v>11</v>
      </c>
      <c r="F47" s="37">
        <v>0</v>
      </c>
      <c r="G47" s="37">
        <v>0</v>
      </c>
      <c r="H47" s="37">
        <v>0</v>
      </c>
      <c r="I47" s="37">
        <v>0</v>
      </c>
      <c r="J47" s="37">
        <v>0</v>
      </c>
      <c r="K47" s="37">
        <v>0</v>
      </c>
      <c r="L47" s="37">
        <v>0</v>
      </c>
    </row>
    <row r="48" spans="1:12" s="31" customFormat="1" ht="21" customHeight="1">
      <c r="A48" s="253"/>
      <c r="B48" s="293"/>
      <c r="C48" s="256"/>
      <c r="D48" s="168"/>
      <c r="E48" s="111" t="s">
        <v>13</v>
      </c>
      <c r="F48" s="29">
        <v>0</v>
      </c>
      <c r="G48" s="29"/>
      <c r="H48" s="29"/>
      <c r="I48" s="29"/>
      <c r="J48" s="29"/>
      <c r="K48" s="29"/>
      <c r="L48" s="29"/>
    </row>
    <row r="49" spans="1:12" s="31" customFormat="1" ht="21" customHeight="1">
      <c r="A49" s="253"/>
      <c r="B49" s="293"/>
      <c r="C49" s="256"/>
      <c r="D49" s="168"/>
      <c r="E49" s="111" t="s">
        <v>14</v>
      </c>
      <c r="F49" s="29">
        <v>0</v>
      </c>
      <c r="G49" s="29"/>
      <c r="H49" s="29"/>
      <c r="I49" s="29"/>
      <c r="J49" s="29"/>
      <c r="K49" s="29"/>
      <c r="L49" s="29"/>
    </row>
    <row r="50" spans="1:12" s="31" customFormat="1" ht="21" customHeight="1">
      <c r="A50" s="254"/>
      <c r="B50" s="294"/>
      <c r="C50" s="257"/>
      <c r="D50" s="169"/>
      <c r="E50" s="111" t="s">
        <v>15</v>
      </c>
      <c r="F50" s="29">
        <v>0</v>
      </c>
      <c r="G50" s="29"/>
      <c r="H50" s="29"/>
      <c r="I50" s="29"/>
      <c r="J50" s="29"/>
      <c r="K50" s="29"/>
      <c r="L50" s="29"/>
    </row>
    <row r="51" spans="1:12" s="33" customFormat="1" ht="17.25" customHeight="1" collapsed="1">
      <c r="A51" s="258" t="s">
        <v>53</v>
      </c>
      <c r="B51" s="259"/>
      <c r="C51" s="259"/>
      <c r="D51" s="260"/>
      <c r="E51" s="48" t="s">
        <v>11</v>
      </c>
      <c r="F51" s="37">
        <v>0</v>
      </c>
      <c r="G51" s="37">
        <v>0</v>
      </c>
      <c r="H51" s="37">
        <v>0</v>
      </c>
      <c r="I51" s="37">
        <v>0</v>
      </c>
      <c r="J51" s="37">
        <v>0</v>
      </c>
      <c r="K51" s="37">
        <v>0</v>
      </c>
      <c r="L51" s="37">
        <v>0</v>
      </c>
    </row>
    <row r="52" spans="1:12" s="35" customFormat="1" ht="15.75">
      <c r="A52" s="261"/>
      <c r="B52" s="262"/>
      <c r="C52" s="262"/>
      <c r="D52" s="263"/>
      <c r="E52" s="47" t="s">
        <v>13</v>
      </c>
      <c r="F52" s="14">
        <v>0</v>
      </c>
      <c r="G52" s="110">
        <v>0</v>
      </c>
      <c r="H52" s="110">
        <v>0</v>
      </c>
      <c r="I52" s="110">
        <v>0</v>
      </c>
      <c r="J52" s="110">
        <v>0</v>
      </c>
      <c r="K52" s="110">
        <v>0</v>
      </c>
      <c r="L52" s="110">
        <v>0</v>
      </c>
    </row>
    <row r="53" spans="1:12" s="35" customFormat="1" ht="15.75">
      <c r="A53" s="261"/>
      <c r="B53" s="262"/>
      <c r="C53" s="262"/>
      <c r="D53" s="263"/>
      <c r="E53" s="47" t="s">
        <v>14</v>
      </c>
      <c r="F53" s="14">
        <v>0</v>
      </c>
      <c r="G53" s="110">
        <v>0</v>
      </c>
      <c r="H53" s="110">
        <v>0</v>
      </c>
      <c r="I53" s="110">
        <v>0</v>
      </c>
      <c r="J53" s="110">
        <v>0</v>
      </c>
      <c r="K53" s="110">
        <v>0</v>
      </c>
      <c r="L53" s="110">
        <v>0</v>
      </c>
    </row>
    <row r="54" spans="1:12" s="35" customFormat="1" ht="34.5" customHeight="1">
      <c r="A54" s="264"/>
      <c r="B54" s="265"/>
      <c r="C54" s="265"/>
      <c r="D54" s="266"/>
      <c r="E54" s="47" t="s">
        <v>15</v>
      </c>
      <c r="F54" s="14">
        <v>0</v>
      </c>
      <c r="G54" s="110">
        <v>0</v>
      </c>
      <c r="H54" s="110">
        <v>0</v>
      </c>
      <c r="I54" s="110">
        <v>0</v>
      </c>
      <c r="J54" s="110">
        <v>0</v>
      </c>
      <c r="K54" s="110">
        <v>0</v>
      </c>
      <c r="L54" s="110">
        <v>0</v>
      </c>
    </row>
    <row r="55" spans="1:12" s="28" customFormat="1" ht="18.75" customHeight="1" collapsed="1">
      <c r="A55" s="267" t="s">
        <v>67</v>
      </c>
      <c r="B55" s="268"/>
      <c r="C55" s="268"/>
      <c r="D55" s="269"/>
      <c r="E55" s="48" t="s">
        <v>11</v>
      </c>
      <c r="F55" s="9">
        <f>SUM(F56:F58)</f>
        <v>600</v>
      </c>
      <c r="G55" s="9">
        <f aca="true" t="shared" si="3" ref="G55:L55">SUM(G56:G58)</f>
        <v>200</v>
      </c>
      <c r="H55" s="9">
        <f t="shared" si="3"/>
        <v>300</v>
      </c>
      <c r="I55" s="9">
        <f t="shared" si="3"/>
        <v>0</v>
      </c>
      <c r="J55" s="9">
        <f t="shared" si="3"/>
        <v>0</v>
      </c>
      <c r="K55" s="9">
        <f t="shared" si="3"/>
        <v>100</v>
      </c>
      <c r="L55" s="9">
        <f t="shared" si="3"/>
        <v>0</v>
      </c>
    </row>
    <row r="56" spans="1:12" s="31" customFormat="1" ht="19.5" customHeight="1">
      <c r="A56" s="270"/>
      <c r="B56" s="271"/>
      <c r="C56" s="271"/>
      <c r="D56" s="272"/>
      <c r="E56" s="112" t="s">
        <v>13</v>
      </c>
      <c r="F56" s="14"/>
      <c r="G56" s="110"/>
      <c r="H56" s="110"/>
      <c r="I56" s="110"/>
      <c r="J56" s="110"/>
      <c r="K56" s="110"/>
      <c r="L56" s="110"/>
    </row>
    <row r="57" spans="1:12" s="31" customFormat="1" ht="20.25" customHeight="1">
      <c r="A57" s="270"/>
      <c r="B57" s="271"/>
      <c r="C57" s="271"/>
      <c r="D57" s="272"/>
      <c r="E57" s="112" t="s">
        <v>14</v>
      </c>
      <c r="F57" s="14">
        <f>SUM(G57:L57)</f>
        <v>500</v>
      </c>
      <c r="G57" s="110">
        <f aca="true" t="shared" si="4" ref="G57:L57">G44+G27+G18</f>
        <v>200</v>
      </c>
      <c r="H57" s="122">
        <f t="shared" si="4"/>
        <v>300</v>
      </c>
      <c r="I57" s="122">
        <f t="shared" si="4"/>
        <v>0</v>
      </c>
      <c r="J57" s="122">
        <f t="shared" si="4"/>
        <v>0</v>
      </c>
      <c r="K57" s="122">
        <f t="shared" si="4"/>
        <v>0</v>
      </c>
      <c r="L57" s="122">
        <f t="shared" si="4"/>
        <v>0</v>
      </c>
    </row>
    <row r="58" spans="1:12" s="31" customFormat="1" ht="33" customHeight="1">
      <c r="A58" s="273"/>
      <c r="B58" s="274"/>
      <c r="C58" s="274"/>
      <c r="D58" s="275"/>
      <c r="E58" s="112" t="s">
        <v>15</v>
      </c>
      <c r="F58" s="14">
        <f>SUM(G58:L58)</f>
        <v>100</v>
      </c>
      <c r="G58" s="110"/>
      <c r="H58" s="110"/>
      <c r="I58" s="110"/>
      <c r="J58" s="110"/>
      <c r="K58" s="110">
        <f>K19</f>
        <v>100</v>
      </c>
      <c r="L58" s="110"/>
    </row>
  </sheetData>
  <sheetProtection/>
  <mergeCells count="46">
    <mergeCell ref="A1:L1"/>
    <mergeCell ref="A2:L2"/>
    <mergeCell ref="A3:A4"/>
    <mergeCell ref="B3:B4"/>
    <mergeCell ref="C3:C4"/>
    <mergeCell ref="D3:D4"/>
    <mergeCell ref="E3:E4"/>
    <mergeCell ref="F3:L3"/>
    <mergeCell ref="B6:L6"/>
    <mergeCell ref="B7:L7"/>
    <mergeCell ref="A8:A11"/>
    <mergeCell ref="B8:B11"/>
    <mergeCell ref="C8:C11"/>
    <mergeCell ref="D8:D11"/>
    <mergeCell ref="A21:A24"/>
    <mergeCell ref="B21:B24"/>
    <mergeCell ref="C21:C24"/>
    <mergeCell ref="D21:D24"/>
    <mergeCell ref="A12:A15"/>
    <mergeCell ref="B12:B15"/>
    <mergeCell ref="C12:C15"/>
    <mergeCell ref="D12:D15"/>
    <mergeCell ref="A16:D19"/>
    <mergeCell ref="B20:L20"/>
    <mergeCell ref="A34:A37"/>
    <mergeCell ref="B34:B37"/>
    <mergeCell ref="C34:C37"/>
    <mergeCell ref="D34:D37"/>
    <mergeCell ref="A25:D28"/>
    <mergeCell ref="B29:L29"/>
    <mergeCell ref="A30:A33"/>
    <mergeCell ref="B30:B33"/>
    <mergeCell ref="C30:C33"/>
    <mergeCell ref="D30:D33"/>
    <mergeCell ref="A42:D45"/>
    <mergeCell ref="B46:L46"/>
    <mergeCell ref="A38:A41"/>
    <mergeCell ref="B38:B41"/>
    <mergeCell ref="C38:C41"/>
    <mergeCell ref="D38:D41"/>
    <mergeCell ref="A47:A50"/>
    <mergeCell ref="B47:B50"/>
    <mergeCell ref="C47:C50"/>
    <mergeCell ref="D47:D50"/>
    <mergeCell ref="A51:D54"/>
    <mergeCell ref="A55:D58"/>
  </mergeCells>
  <conditionalFormatting sqref="M51:IV54 A51:E54 G48:L50 A42:IV45 F52:L58 D30:D41 F38 F30:L30 G31:L33 M25:IV25 A25:F28 D12:D15 G22:G24 J22:L24 L16:IV16 H17:IV19 A16:G19 F8:G8 L8 G26:IV28 G41:L42 G35:L39">
    <cfRule type="cellIs" priority="30" dxfId="47" operator="equal" stopIfTrue="1">
      <formula>0</formula>
    </cfRule>
  </conditionalFormatting>
  <conditionalFormatting sqref="M51:IV51 F52:F54 A51:E51 F43:F45 A42:IV42 F56:F58 F55:L55 F30:L30 M25:IV25 F26:F28 D12 A25:F25 F17:F19 A16:G16 L16:IV16 F8:G8 L8 D30 D34 D38 F38:L38">
    <cfRule type="cellIs" priority="29" dxfId="46" operator="equal" stopIfTrue="1">
      <formula>0</formula>
    </cfRule>
  </conditionalFormatting>
  <conditionalFormatting sqref="F55:L55 D30:D41 G35:I37 F30:L30 D12:D15 F25 F16:G16 L16 F8:G8 L8 F38:L38 F42:L42">
    <cfRule type="cellIs" priority="28" dxfId="45" operator="equal">
      <formula>0</formula>
    </cfRule>
  </conditionalFormatting>
  <printOptions/>
  <pageMargins left="0.7" right="0.7" top="0.75" bottom="0.75" header="0.3" footer="0.3"/>
  <pageSetup firstPageNumber="191" useFirstPageNumber="1" fitToHeight="10" horizontalDpi="600" verticalDpi="600" orientation="landscape" paperSize="9" scale="52" r:id="rId1"/>
  <headerFooter>
    <oddFooter>&amp;R&amp;"Times New Roman,обычный"&amp;P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54"/>
  <sheetViews>
    <sheetView view="pageBreakPreview" zoomScaleSheetLayoutView="100" workbookViewId="0" topLeftCell="A13">
      <selection activeCell="A2" sqref="A2:L2"/>
    </sheetView>
  </sheetViews>
  <sheetFormatPr defaultColWidth="9.140625" defaultRowHeight="15"/>
  <cols>
    <col min="1" max="1" width="6.421875" style="41" bestFit="1" customWidth="1"/>
    <col min="2" max="2" width="31.57421875" style="42" customWidth="1"/>
    <col min="3" max="3" width="15.140625" style="23" customWidth="1"/>
    <col min="4" max="4" width="22.00390625" style="43" customWidth="1"/>
    <col min="5" max="5" width="23.57421875" style="23" customWidth="1"/>
    <col min="6" max="6" width="14.7109375" style="23" customWidth="1"/>
    <col min="7" max="12" width="11.57421875" style="23" customWidth="1"/>
    <col min="13" max="16384" width="9.140625" style="23" customWidth="1"/>
  </cols>
  <sheetData>
    <row r="1" spans="1:12" ht="28.5" customHeight="1">
      <c r="A1" s="244" t="s">
        <v>143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</row>
    <row r="2" spans="1:12" ht="28.5" customHeight="1">
      <c r="A2" s="245" t="s">
        <v>226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</row>
    <row r="3" spans="1:12" ht="19.5" customHeight="1">
      <c r="A3" s="246" t="s">
        <v>0</v>
      </c>
      <c r="B3" s="247" t="s">
        <v>2</v>
      </c>
      <c r="C3" s="325" t="s">
        <v>3</v>
      </c>
      <c r="D3" s="247" t="s">
        <v>4</v>
      </c>
      <c r="E3" s="247" t="s">
        <v>33</v>
      </c>
      <c r="F3" s="316" t="s">
        <v>6</v>
      </c>
      <c r="G3" s="317"/>
      <c r="H3" s="317"/>
      <c r="I3" s="317"/>
      <c r="J3" s="317"/>
      <c r="K3" s="317"/>
      <c r="L3" s="317"/>
    </row>
    <row r="4" spans="1:12" ht="39.75" customHeight="1">
      <c r="A4" s="246"/>
      <c r="B4" s="248"/>
      <c r="C4" s="325"/>
      <c r="D4" s="248"/>
      <c r="E4" s="248"/>
      <c r="F4" s="124" t="s">
        <v>164</v>
      </c>
      <c r="G4" s="120">
        <v>2013</v>
      </c>
      <c r="H4" s="120">
        <v>2014</v>
      </c>
      <c r="I4" s="120">
        <v>2015</v>
      </c>
      <c r="J4" s="120">
        <v>2016</v>
      </c>
      <c r="K4" s="120">
        <v>2017</v>
      </c>
      <c r="L4" s="120">
        <v>2018</v>
      </c>
    </row>
    <row r="5" spans="1:12" ht="15.75">
      <c r="A5" s="114" t="s">
        <v>7</v>
      </c>
      <c r="B5" s="114" t="s">
        <v>58</v>
      </c>
      <c r="C5" s="114" t="s">
        <v>59</v>
      </c>
      <c r="D5" s="114" t="s">
        <v>60</v>
      </c>
      <c r="E5" s="114" t="s">
        <v>61</v>
      </c>
      <c r="F5" s="108">
        <f>E5+1</f>
        <v>6</v>
      </c>
      <c r="G5" s="108">
        <f aca="true" t="shared" si="0" ref="G5:L5">F5+1</f>
        <v>7</v>
      </c>
      <c r="H5" s="108">
        <f t="shared" si="0"/>
        <v>8</v>
      </c>
      <c r="I5" s="108">
        <f t="shared" si="0"/>
        <v>9</v>
      </c>
      <c r="J5" s="108">
        <f t="shared" si="0"/>
        <v>10</v>
      </c>
      <c r="K5" s="108">
        <f t="shared" si="0"/>
        <v>11</v>
      </c>
      <c r="L5" s="108">
        <f t="shared" si="0"/>
        <v>12</v>
      </c>
    </row>
    <row r="6" spans="1:12" ht="39" customHeight="1">
      <c r="A6" s="114"/>
      <c r="B6" s="240" t="str">
        <f>'Приложение 3'!B6:M6</f>
        <v>Цель: Обеспечение надежности, качества и эффективности работы коммунального комплекса в соответствии с планируемыми потребностями развития муниципального образования на период 2013-2018 годы </v>
      </c>
      <c r="C6" s="241"/>
      <c r="D6" s="241"/>
      <c r="E6" s="241"/>
      <c r="F6" s="241"/>
      <c r="G6" s="241"/>
      <c r="H6" s="241"/>
      <c r="I6" s="241"/>
      <c r="J6" s="241"/>
      <c r="K6" s="241"/>
      <c r="L6" s="241"/>
    </row>
    <row r="7" spans="1:12" ht="15.75" customHeight="1">
      <c r="A7" s="114"/>
      <c r="B7" s="242" t="s">
        <v>8</v>
      </c>
      <c r="C7" s="243"/>
      <c r="D7" s="243"/>
      <c r="E7" s="243"/>
      <c r="F7" s="243"/>
      <c r="G7" s="243"/>
      <c r="H7" s="243"/>
      <c r="I7" s="243"/>
      <c r="J7" s="243"/>
      <c r="K7" s="243"/>
      <c r="L7" s="243"/>
    </row>
    <row r="8" spans="1:12" s="28" customFormat="1" ht="28.5" customHeight="1">
      <c r="A8" s="289" t="s">
        <v>9</v>
      </c>
      <c r="B8" s="322" t="s">
        <v>62</v>
      </c>
      <c r="C8" s="289">
        <v>2017</v>
      </c>
      <c r="D8" s="289" t="s">
        <v>213</v>
      </c>
      <c r="E8" s="8" t="s">
        <v>11</v>
      </c>
      <c r="F8" s="9">
        <f>ROUND(SUM(G8:L8),0)</f>
        <v>200</v>
      </c>
      <c r="G8" s="37">
        <v>0</v>
      </c>
      <c r="H8" s="37">
        <v>0</v>
      </c>
      <c r="I8" s="37">
        <v>0</v>
      </c>
      <c r="J8" s="37">
        <v>0</v>
      </c>
      <c r="K8" s="37">
        <v>200</v>
      </c>
      <c r="L8" s="37">
        <v>0</v>
      </c>
    </row>
    <row r="9" spans="1:12" s="31" customFormat="1" ht="24" customHeight="1">
      <c r="A9" s="290"/>
      <c r="B9" s="323"/>
      <c r="C9" s="290"/>
      <c r="D9" s="290"/>
      <c r="E9" s="2" t="s">
        <v>13</v>
      </c>
      <c r="F9" s="11">
        <f>ROUND(SUM(G9:L9),0)</f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</row>
    <row r="10" spans="1:12" s="31" customFormat="1" ht="15.75">
      <c r="A10" s="290"/>
      <c r="B10" s="323"/>
      <c r="C10" s="290"/>
      <c r="D10" s="290"/>
      <c r="E10" s="2" t="s">
        <v>14</v>
      </c>
      <c r="F10" s="11">
        <f>ROUND(SUM(G10:L10),0)</f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</row>
    <row r="11" spans="1:12" s="31" customFormat="1" ht="31.5">
      <c r="A11" s="291"/>
      <c r="B11" s="324"/>
      <c r="C11" s="291"/>
      <c r="D11" s="291"/>
      <c r="E11" s="2" t="s">
        <v>15</v>
      </c>
      <c r="F11" s="11">
        <v>200</v>
      </c>
      <c r="G11" s="2"/>
      <c r="H11" s="2">
        <v>0</v>
      </c>
      <c r="I11" s="2">
        <v>0</v>
      </c>
      <c r="J11" s="2">
        <v>0</v>
      </c>
      <c r="K11" s="2">
        <v>200</v>
      </c>
      <c r="L11" s="2"/>
    </row>
    <row r="12" spans="1:12" s="33" customFormat="1" ht="15.75">
      <c r="A12" s="258" t="s">
        <v>35</v>
      </c>
      <c r="B12" s="259"/>
      <c r="C12" s="259"/>
      <c r="D12" s="260"/>
      <c r="E12" s="121" t="s">
        <v>11</v>
      </c>
      <c r="F12" s="9">
        <v>200</v>
      </c>
      <c r="G12" s="37">
        <v>0</v>
      </c>
      <c r="H12" s="37">
        <v>0</v>
      </c>
      <c r="I12" s="37">
        <v>0</v>
      </c>
      <c r="J12" s="37">
        <v>0</v>
      </c>
      <c r="K12" s="37">
        <v>200</v>
      </c>
      <c r="L12" s="37">
        <v>0</v>
      </c>
    </row>
    <row r="13" spans="1:12" s="35" customFormat="1" ht="15.75">
      <c r="A13" s="261"/>
      <c r="B13" s="262"/>
      <c r="C13" s="262"/>
      <c r="D13" s="263"/>
      <c r="E13" s="47" t="s">
        <v>13</v>
      </c>
      <c r="F13" s="13">
        <f>SUM(G13:L13)</f>
        <v>0</v>
      </c>
      <c r="G13" s="47">
        <f aca="true" t="shared" si="1" ref="G13:L15">G9</f>
        <v>0</v>
      </c>
      <c r="H13" s="47">
        <f t="shared" si="1"/>
        <v>0</v>
      </c>
      <c r="I13" s="47">
        <f t="shared" si="1"/>
        <v>0</v>
      </c>
      <c r="J13" s="47">
        <f t="shared" si="1"/>
        <v>0</v>
      </c>
      <c r="K13" s="47">
        <f t="shared" si="1"/>
        <v>0</v>
      </c>
      <c r="L13" s="47">
        <f t="shared" si="1"/>
        <v>0</v>
      </c>
    </row>
    <row r="14" spans="1:12" s="35" customFormat="1" ht="15.75">
      <c r="A14" s="261"/>
      <c r="B14" s="262"/>
      <c r="C14" s="262"/>
      <c r="D14" s="263"/>
      <c r="E14" s="47" t="s">
        <v>14</v>
      </c>
      <c r="F14" s="13">
        <f>SUM(G14:L14)</f>
        <v>0</v>
      </c>
      <c r="G14" s="47">
        <f t="shared" si="1"/>
        <v>0</v>
      </c>
      <c r="H14" s="47">
        <f t="shared" si="1"/>
        <v>0</v>
      </c>
      <c r="I14" s="47">
        <f t="shared" si="1"/>
        <v>0</v>
      </c>
      <c r="J14" s="47">
        <f t="shared" si="1"/>
        <v>0</v>
      </c>
      <c r="K14" s="47">
        <f t="shared" si="1"/>
        <v>0</v>
      </c>
      <c r="L14" s="47">
        <f t="shared" si="1"/>
        <v>0</v>
      </c>
    </row>
    <row r="15" spans="1:12" s="35" customFormat="1" ht="31.5">
      <c r="A15" s="264"/>
      <c r="B15" s="265"/>
      <c r="C15" s="265"/>
      <c r="D15" s="266"/>
      <c r="E15" s="47" t="s">
        <v>15</v>
      </c>
      <c r="F15" s="13">
        <f>SUM(G15:L15)</f>
        <v>200</v>
      </c>
      <c r="G15" s="47">
        <f t="shared" si="1"/>
        <v>0</v>
      </c>
      <c r="H15" s="47">
        <f t="shared" si="1"/>
        <v>0</v>
      </c>
      <c r="I15" s="47">
        <f t="shared" si="1"/>
        <v>0</v>
      </c>
      <c r="J15" s="47">
        <f t="shared" si="1"/>
        <v>0</v>
      </c>
      <c r="K15" s="47">
        <f t="shared" si="1"/>
        <v>200</v>
      </c>
      <c r="L15" s="47">
        <f t="shared" si="1"/>
        <v>0</v>
      </c>
    </row>
    <row r="16" spans="1:12" s="96" customFormat="1" ht="15.75">
      <c r="A16" s="104"/>
      <c r="B16" s="242" t="s">
        <v>18</v>
      </c>
      <c r="C16" s="243"/>
      <c r="D16" s="243"/>
      <c r="E16" s="243"/>
      <c r="F16" s="243"/>
      <c r="G16" s="243"/>
      <c r="H16" s="243"/>
      <c r="I16" s="243"/>
      <c r="J16" s="243"/>
      <c r="K16" s="243"/>
      <c r="L16" s="243"/>
    </row>
    <row r="17" spans="1:12" s="28" customFormat="1" ht="23.25" customHeight="1">
      <c r="A17" s="252" t="s">
        <v>19</v>
      </c>
      <c r="B17" s="292" t="s">
        <v>154</v>
      </c>
      <c r="C17" s="255">
        <v>2013</v>
      </c>
      <c r="D17" s="167" t="s">
        <v>36</v>
      </c>
      <c r="E17" s="48" t="s">
        <v>11</v>
      </c>
      <c r="F17" s="9">
        <f>ROUND(SUM(G17:L17),0)</f>
        <v>100</v>
      </c>
      <c r="G17" s="37">
        <v>100</v>
      </c>
      <c r="H17" s="37">
        <v>0</v>
      </c>
      <c r="I17" s="37">
        <v>0</v>
      </c>
      <c r="J17" s="37">
        <v>0</v>
      </c>
      <c r="K17" s="37">
        <v>0</v>
      </c>
      <c r="L17" s="37">
        <v>0</v>
      </c>
    </row>
    <row r="18" spans="1:12" s="31" customFormat="1" ht="29.25" customHeight="1">
      <c r="A18" s="253"/>
      <c r="B18" s="293"/>
      <c r="C18" s="256"/>
      <c r="D18" s="168"/>
      <c r="E18" s="111" t="s">
        <v>13</v>
      </c>
      <c r="F18" s="11">
        <f>ROUND(SUM(G18:L18),0)</f>
        <v>0</v>
      </c>
      <c r="G18" s="29"/>
      <c r="H18" s="29"/>
      <c r="I18" s="29"/>
      <c r="J18" s="29">
        <v>0</v>
      </c>
      <c r="K18" s="29">
        <v>0</v>
      </c>
      <c r="L18" s="29">
        <v>0</v>
      </c>
    </row>
    <row r="19" spans="1:12" s="31" customFormat="1" ht="22.5" customHeight="1">
      <c r="A19" s="253"/>
      <c r="B19" s="293"/>
      <c r="C19" s="256"/>
      <c r="D19" s="168"/>
      <c r="E19" s="111" t="s">
        <v>14</v>
      </c>
      <c r="F19" s="11">
        <f>ROUND(SUM(G19:L19),0)</f>
        <v>0</v>
      </c>
      <c r="G19" s="29"/>
      <c r="H19" s="29"/>
      <c r="I19" s="29"/>
      <c r="J19" s="29">
        <v>0</v>
      </c>
      <c r="K19" s="29">
        <v>0</v>
      </c>
      <c r="L19" s="29">
        <v>0</v>
      </c>
    </row>
    <row r="20" spans="1:12" s="31" customFormat="1" ht="39" customHeight="1">
      <c r="A20" s="254"/>
      <c r="B20" s="294"/>
      <c r="C20" s="257"/>
      <c r="D20" s="169"/>
      <c r="E20" s="111" t="s">
        <v>15</v>
      </c>
      <c r="F20" s="11">
        <f>ROUND(SUM(G20:L20),0)</f>
        <v>100</v>
      </c>
      <c r="G20" s="29">
        <v>100</v>
      </c>
      <c r="H20" s="29"/>
      <c r="I20" s="29"/>
      <c r="J20" s="29"/>
      <c r="K20" s="29"/>
      <c r="L20" s="29"/>
    </row>
    <row r="21" spans="1:12" s="33" customFormat="1" ht="15.75">
      <c r="A21" s="258" t="s">
        <v>37</v>
      </c>
      <c r="B21" s="259"/>
      <c r="C21" s="259"/>
      <c r="D21" s="260"/>
      <c r="E21" s="121" t="s">
        <v>11</v>
      </c>
      <c r="F21" s="9">
        <f>ROUND(SUM(G21:L21),0)</f>
        <v>100</v>
      </c>
      <c r="G21" s="37">
        <v>100</v>
      </c>
      <c r="H21" s="37">
        <v>0</v>
      </c>
      <c r="I21" s="37">
        <v>0</v>
      </c>
      <c r="J21" s="37">
        <v>0</v>
      </c>
      <c r="K21" s="37">
        <v>0</v>
      </c>
      <c r="L21" s="37">
        <v>0</v>
      </c>
    </row>
    <row r="22" spans="1:12" s="35" customFormat="1" ht="15.75">
      <c r="A22" s="261"/>
      <c r="B22" s="262"/>
      <c r="C22" s="262"/>
      <c r="D22" s="263"/>
      <c r="E22" s="47" t="s">
        <v>13</v>
      </c>
      <c r="F22" s="13">
        <f>SUM(G22:L22)</f>
        <v>0</v>
      </c>
      <c r="G22" s="47"/>
      <c r="H22" s="47">
        <f aca="true" t="shared" si="2" ref="H22:L24">H18</f>
        <v>0</v>
      </c>
      <c r="I22" s="47">
        <f t="shared" si="2"/>
        <v>0</v>
      </c>
      <c r="J22" s="47">
        <f t="shared" si="2"/>
        <v>0</v>
      </c>
      <c r="K22" s="47">
        <f t="shared" si="2"/>
        <v>0</v>
      </c>
      <c r="L22" s="47">
        <f t="shared" si="2"/>
        <v>0</v>
      </c>
    </row>
    <row r="23" spans="1:12" s="35" customFormat="1" ht="15.75">
      <c r="A23" s="261"/>
      <c r="B23" s="262"/>
      <c r="C23" s="262"/>
      <c r="D23" s="263"/>
      <c r="E23" s="47" t="s">
        <v>14</v>
      </c>
      <c r="F23" s="13">
        <f>SUM(G23:L23)</f>
        <v>0</v>
      </c>
      <c r="G23" s="47"/>
      <c r="H23" s="47">
        <f t="shared" si="2"/>
        <v>0</v>
      </c>
      <c r="I23" s="47">
        <f t="shared" si="2"/>
        <v>0</v>
      </c>
      <c r="J23" s="47">
        <f t="shared" si="2"/>
        <v>0</v>
      </c>
      <c r="K23" s="47">
        <f t="shared" si="2"/>
        <v>0</v>
      </c>
      <c r="L23" s="47">
        <f t="shared" si="2"/>
        <v>0</v>
      </c>
    </row>
    <row r="24" spans="1:12" s="35" customFormat="1" ht="31.5">
      <c r="A24" s="264"/>
      <c r="B24" s="265"/>
      <c r="C24" s="265"/>
      <c r="D24" s="266"/>
      <c r="E24" s="47" t="s">
        <v>15</v>
      </c>
      <c r="F24" s="13">
        <f>SUM(G24:L24)</f>
        <v>100</v>
      </c>
      <c r="G24" s="47">
        <v>100</v>
      </c>
      <c r="H24" s="47">
        <f t="shared" si="2"/>
        <v>0</v>
      </c>
      <c r="I24" s="47">
        <f t="shared" si="2"/>
        <v>0</v>
      </c>
      <c r="J24" s="47">
        <f t="shared" si="2"/>
        <v>0</v>
      </c>
      <c r="K24" s="47">
        <f t="shared" si="2"/>
        <v>0</v>
      </c>
      <c r="L24" s="47">
        <f t="shared" si="2"/>
        <v>0</v>
      </c>
    </row>
    <row r="25" spans="1:12" ht="30" customHeight="1">
      <c r="A25" s="114"/>
      <c r="B25" s="242" t="s">
        <v>20</v>
      </c>
      <c r="C25" s="243"/>
      <c r="D25" s="243"/>
      <c r="E25" s="243"/>
      <c r="F25" s="243"/>
      <c r="G25" s="243"/>
      <c r="H25" s="243"/>
      <c r="I25" s="243"/>
      <c r="J25" s="243"/>
      <c r="K25" s="243"/>
      <c r="L25" s="243"/>
    </row>
    <row r="26" spans="1:12" s="33" customFormat="1" ht="28.5" customHeight="1">
      <c r="A26" s="280" t="s">
        <v>21</v>
      </c>
      <c r="B26" s="284" t="s">
        <v>63</v>
      </c>
      <c r="C26" s="304"/>
      <c r="D26" s="189" t="s">
        <v>36</v>
      </c>
      <c r="E26" s="48" t="s">
        <v>11</v>
      </c>
      <c r="F26" s="37">
        <v>0</v>
      </c>
      <c r="G26" s="37">
        <v>0</v>
      </c>
      <c r="H26" s="37">
        <v>0</v>
      </c>
      <c r="I26" s="37">
        <v>0</v>
      </c>
      <c r="J26" s="37">
        <v>0</v>
      </c>
      <c r="K26" s="37">
        <v>0</v>
      </c>
      <c r="L26" s="37">
        <v>0</v>
      </c>
    </row>
    <row r="27" spans="1:12" s="31" customFormat="1" ht="54.75" customHeight="1">
      <c r="A27" s="281"/>
      <c r="B27" s="285"/>
      <c r="C27" s="305"/>
      <c r="D27" s="321"/>
      <c r="E27" s="111" t="s">
        <v>13</v>
      </c>
      <c r="F27" s="12"/>
      <c r="G27" s="29"/>
      <c r="H27" s="29"/>
      <c r="I27" s="29"/>
      <c r="J27" s="29"/>
      <c r="K27" s="29"/>
      <c r="L27" s="29"/>
    </row>
    <row r="28" spans="1:12" s="31" customFormat="1" ht="48.75" customHeight="1">
      <c r="A28" s="281"/>
      <c r="B28" s="285"/>
      <c r="C28" s="305"/>
      <c r="D28" s="321"/>
      <c r="E28" s="111" t="s">
        <v>14</v>
      </c>
      <c r="F28" s="12"/>
      <c r="G28" s="29"/>
      <c r="H28" s="29"/>
      <c r="I28" s="29"/>
      <c r="J28" s="29"/>
      <c r="K28" s="29"/>
      <c r="L28" s="29"/>
    </row>
    <row r="29" spans="1:12" s="31" customFormat="1" ht="37.5" customHeight="1">
      <c r="A29" s="282"/>
      <c r="B29" s="286"/>
      <c r="C29" s="306"/>
      <c r="D29" s="190"/>
      <c r="E29" s="111" t="s">
        <v>15</v>
      </c>
      <c r="F29" s="12"/>
      <c r="G29" s="29"/>
      <c r="H29" s="29"/>
      <c r="I29" s="29"/>
      <c r="J29" s="29"/>
      <c r="K29" s="29"/>
      <c r="L29" s="29"/>
    </row>
    <row r="30" spans="1:12" s="33" customFormat="1" ht="28.5" customHeight="1">
      <c r="A30" s="280" t="s">
        <v>26</v>
      </c>
      <c r="B30" s="284" t="s">
        <v>64</v>
      </c>
      <c r="C30" s="304"/>
      <c r="D30" s="189" t="s">
        <v>36</v>
      </c>
      <c r="E30" s="48" t="s">
        <v>11</v>
      </c>
      <c r="F30" s="37">
        <v>0</v>
      </c>
      <c r="G30" s="37">
        <v>0</v>
      </c>
      <c r="H30" s="37">
        <v>0</v>
      </c>
      <c r="I30" s="37">
        <v>0</v>
      </c>
      <c r="J30" s="37">
        <v>0</v>
      </c>
      <c r="K30" s="37">
        <v>0</v>
      </c>
      <c r="L30" s="37">
        <v>0</v>
      </c>
    </row>
    <row r="31" spans="1:12" s="31" customFormat="1" ht="21.75" customHeight="1">
      <c r="A31" s="281"/>
      <c r="B31" s="285"/>
      <c r="C31" s="305"/>
      <c r="D31" s="321"/>
      <c r="E31" s="111" t="s">
        <v>13</v>
      </c>
      <c r="F31" s="12">
        <f>ROUND(SUM(G31:L31),0)</f>
        <v>0</v>
      </c>
      <c r="G31" s="29"/>
      <c r="H31" s="29"/>
      <c r="I31" s="29"/>
      <c r="J31" s="29"/>
      <c r="K31" s="29"/>
      <c r="L31" s="29"/>
    </row>
    <row r="32" spans="1:12" s="31" customFormat="1" ht="17.25" customHeight="1">
      <c r="A32" s="281"/>
      <c r="B32" s="285"/>
      <c r="C32" s="305"/>
      <c r="D32" s="321"/>
      <c r="E32" s="111" t="s">
        <v>14</v>
      </c>
      <c r="F32" s="12">
        <f>ROUND(SUM(G32:L32),0)</f>
        <v>0</v>
      </c>
      <c r="G32" s="29"/>
      <c r="H32" s="29"/>
      <c r="I32" s="29"/>
      <c r="J32" s="29"/>
      <c r="K32" s="29"/>
      <c r="L32" s="29"/>
    </row>
    <row r="33" spans="1:12" s="31" customFormat="1" ht="37.5" customHeight="1">
      <c r="A33" s="282"/>
      <c r="B33" s="286"/>
      <c r="C33" s="306"/>
      <c r="D33" s="190"/>
      <c r="E33" s="111" t="s">
        <v>15</v>
      </c>
      <c r="F33" s="12">
        <f>ROUND(SUM(G33:L33),0)</f>
        <v>0</v>
      </c>
      <c r="G33" s="29"/>
      <c r="H33" s="29"/>
      <c r="I33" s="29"/>
      <c r="J33" s="29"/>
      <c r="K33" s="29"/>
      <c r="L33" s="29"/>
    </row>
    <row r="34" spans="1:12" s="33" customFormat="1" ht="27.75" customHeight="1">
      <c r="A34" s="318" t="s">
        <v>65</v>
      </c>
      <c r="B34" s="319" t="s">
        <v>155</v>
      </c>
      <c r="C34" s="320"/>
      <c r="D34" s="320" t="s">
        <v>36</v>
      </c>
      <c r="E34" s="48" t="s">
        <v>11</v>
      </c>
      <c r="F34" s="37">
        <v>0</v>
      </c>
      <c r="G34" s="37">
        <v>0</v>
      </c>
      <c r="H34" s="37">
        <v>0</v>
      </c>
      <c r="I34" s="37">
        <v>0</v>
      </c>
      <c r="J34" s="37">
        <v>0</v>
      </c>
      <c r="K34" s="37">
        <v>0</v>
      </c>
      <c r="L34" s="37">
        <v>0</v>
      </c>
    </row>
    <row r="35" spans="1:12" s="31" customFormat="1" ht="22.5" customHeight="1">
      <c r="A35" s="318"/>
      <c r="B35" s="319"/>
      <c r="C35" s="320"/>
      <c r="D35" s="320"/>
      <c r="E35" s="111" t="s">
        <v>13</v>
      </c>
      <c r="F35" s="12">
        <f>ROUND(SUM(G35:L35),0)</f>
        <v>0</v>
      </c>
      <c r="G35" s="29"/>
      <c r="H35" s="29"/>
      <c r="I35" s="29"/>
      <c r="J35" s="29"/>
      <c r="K35" s="29"/>
      <c r="L35" s="29"/>
    </row>
    <row r="36" spans="1:12" s="31" customFormat="1" ht="19.5" customHeight="1">
      <c r="A36" s="318"/>
      <c r="B36" s="319"/>
      <c r="C36" s="320"/>
      <c r="D36" s="320"/>
      <c r="E36" s="111" t="s">
        <v>14</v>
      </c>
      <c r="F36" s="12">
        <f>ROUND(SUM(G36:L36),0)</f>
        <v>0</v>
      </c>
      <c r="G36" s="29"/>
      <c r="H36" s="29"/>
      <c r="I36" s="29"/>
      <c r="J36" s="29"/>
      <c r="K36" s="29"/>
      <c r="L36" s="29"/>
    </row>
    <row r="37" spans="1:12" s="31" customFormat="1" ht="34.5" customHeight="1">
      <c r="A37" s="318"/>
      <c r="B37" s="319"/>
      <c r="C37" s="320"/>
      <c r="D37" s="320"/>
      <c r="E37" s="111" t="s">
        <v>15</v>
      </c>
      <c r="F37" s="12">
        <f>ROUND(SUM(G37:L37),0)</f>
        <v>0</v>
      </c>
      <c r="G37" s="29"/>
      <c r="H37" s="29"/>
      <c r="I37" s="29"/>
      <c r="J37" s="29"/>
      <c r="K37" s="29"/>
      <c r="L37" s="29"/>
    </row>
    <row r="38" spans="1:12" s="31" customFormat="1" ht="15" customHeight="1">
      <c r="A38" s="267" t="s">
        <v>52</v>
      </c>
      <c r="B38" s="268"/>
      <c r="C38" s="268"/>
      <c r="D38" s="269"/>
      <c r="E38" s="48" t="s">
        <v>11</v>
      </c>
      <c r="F38" s="37">
        <v>0</v>
      </c>
      <c r="G38" s="37">
        <v>0</v>
      </c>
      <c r="H38" s="37">
        <v>0</v>
      </c>
      <c r="I38" s="37">
        <v>0</v>
      </c>
      <c r="J38" s="37">
        <v>0</v>
      </c>
      <c r="K38" s="37">
        <v>0</v>
      </c>
      <c r="L38" s="37">
        <v>0</v>
      </c>
    </row>
    <row r="39" spans="1:12" s="31" customFormat="1" ht="15.75">
      <c r="A39" s="270"/>
      <c r="B39" s="271"/>
      <c r="C39" s="271"/>
      <c r="D39" s="272"/>
      <c r="E39" s="111" t="s">
        <v>13</v>
      </c>
      <c r="F39" s="11">
        <f>SUM(G39:L39)</f>
        <v>0</v>
      </c>
      <c r="G39" s="29">
        <f aca="true" t="shared" si="3" ref="G39:L41">G35+G31+G27</f>
        <v>0</v>
      </c>
      <c r="H39" s="29">
        <f t="shared" si="3"/>
        <v>0</v>
      </c>
      <c r="I39" s="29">
        <f t="shared" si="3"/>
        <v>0</v>
      </c>
      <c r="J39" s="29">
        <f t="shared" si="3"/>
        <v>0</v>
      </c>
      <c r="K39" s="29">
        <f t="shared" si="3"/>
        <v>0</v>
      </c>
      <c r="L39" s="29">
        <f t="shared" si="3"/>
        <v>0</v>
      </c>
    </row>
    <row r="40" spans="1:12" s="31" customFormat="1" ht="15.75">
      <c r="A40" s="270"/>
      <c r="B40" s="271"/>
      <c r="C40" s="271"/>
      <c r="D40" s="272"/>
      <c r="E40" s="111" t="s">
        <v>14</v>
      </c>
      <c r="F40" s="11">
        <f>SUM(G40:L40)</f>
        <v>0</v>
      </c>
      <c r="G40" s="29">
        <f t="shared" si="3"/>
        <v>0</v>
      </c>
      <c r="H40" s="29">
        <f t="shared" si="3"/>
        <v>0</v>
      </c>
      <c r="I40" s="29">
        <f t="shared" si="3"/>
        <v>0</v>
      </c>
      <c r="J40" s="29">
        <f t="shared" si="3"/>
        <v>0</v>
      </c>
      <c r="K40" s="29">
        <f t="shared" si="3"/>
        <v>0</v>
      </c>
      <c r="L40" s="29">
        <f t="shared" si="3"/>
        <v>0</v>
      </c>
    </row>
    <row r="41" spans="1:12" s="31" customFormat="1" ht="31.5">
      <c r="A41" s="273"/>
      <c r="B41" s="274"/>
      <c r="C41" s="274"/>
      <c r="D41" s="275"/>
      <c r="E41" s="111" t="s">
        <v>15</v>
      </c>
      <c r="F41" s="11">
        <f>SUM(G41:L41)</f>
        <v>0</v>
      </c>
      <c r="G41" s="29">
        <f t="shared" si="3"/>
        <v>0</v>
      </c>
      <c r="H41" s="29">
        <f t="shared" si="3"/>
        <v>0</v>
      </c>
      <c r="I41" s="29">
        <f t="shared" si="3"/>
        <v>0</v>
      </c>
      <c r="J41" s="29">
        <f t="shared" si="3"/>
        <v>0</v>
      </c>
      <c r="K41" s="29">
        <f t="shared" si="3"/>
        <v>0</v>
      </c>
      <c r="L41" s="29">
        <f t="shared" si="3"/>
        <v>0</v>
      </c>
    </row>
    <row r="42" spans="1:12" s="31" customFormat="1" ht="27.75" customHeight="1">
      <c r="A42" s="60"/>
      <c r="B42" s="242" t="str">
        <f>'Приложение 2'!B50:L50</f>
        <v>Задача 4: Повышение инвестиционной привлекательности коммунальной инфраструктуры муниципального образования </v>
      </c>
      <c r="C42" s="243"/>
      <c r="D42" s="243"/>
      <c r="E42" s="243"/>
      <c r="F42" s="243"/>
      <c r="G42" s="243"/>
      <c r="H42" s="243"/>
      <c r="I42" s="243"/>
      <c r="J42" s="243"/>
      <c r="K42" s="243"/>
      <c r="L42" s="243"/>
    </row>
    <row r="43" spans="1:12" s="36" customFormat="1" ht="23.25" customHeight="1">
      <c r="A43" s="252" t="s">
        <v>29</v>
      </c>
      <c r="B43" s="292" t="s">
        <v>66</v>
      </c>
      <c r="C43" s="255" t="s">
        <v>156</v>
      </c>
      <c r="D43" s="289" t="s">
        <v>213</v>
      </c>
      <c r="E43" s="48" t="s">
        <v>11</v>
      </c>
      <c r="F43" s="37">
        <v>0</v>
      </c>
      <c r="G43" s="37">
        <v>0</v>
      </c>
      <c r="H43" s="37">
        <v>0</v>
      </c>
      <c r="I43" s="37">
        <v>0</v>
      </c>
      <c r="J43" s="37">
        <v>0</v>
      </c>
      <c r="K43" s="37">
        <v>0</v>
      </c>
      <c r="L43" s="37">
        <v>0</v>
      </c>
    </row>
    <row r="44" spans="1:12" s="31" customFormat="1" ht="15.75">
      <c r="A44" s="253"/>
      <c r="B44" s="293"/>
      <c r="C44" s="256"/>
      <c r="D44" s="290"/>
      <c r="E44" s="111" t="s">
        <v>13</v>
      </c>
      <c r="F44" s="11">
        <f>SUM(G44:L44)</f>
        <v>0</v>
      </c>
      <c r="G44" s="29"/>
      <c r="H44" s="29"/>
      <c r="I44" s="29"/>
      <c r="J44" s="29"/>
      <c r="K44" s="29"/>
      <c r="L44" s="29"/>
    </row>
    <row r="45" spans="1:12" s="31" customFormat="1" ht="15.75">
      <c r="A45" s="253"/>
      <c r="B45" s="293"/>
      <c r="C45" s="256"/>
      <c r="D45" s="290"/>
      <c r="E45" s="111" t="s">
        <v>14</v>
      </c>
      <c r="F45" s="11">
        <f>SUM(G45:L45)</f>
        <v>0</v>
      </c>
      <c r="G45" s="29"/>
      <c r="H45" s="29"/>
      <c r="I45" s="29"/>
      <c r="J45" s="29"/>
      <c r="K45" s="29"/>
      <c r="L45" s="29"/>
    </row>
    <row r="46" spans="1:12" s="31" customFormat="1" ht="28.5" customHeight="1">
      <c r="A46" s="254"/>
      <c r="B46" s="294"/>
      <c r="C46" s="257"/>
      <c r="D46" s="291"/>
      <c r="E46" s="111" t="s">
        <v>15</v>
      </c>
      <c r="F46" s="11">
        <f>SUM(G46:L46)</f>
        <v>0</v>
      </c>
      <c r="G46" s="29"/>
      <c r="H46" s="29"/>
      <c r="I46" s="29"/>
      <c r="J46" s="29"/>
      <c r="K46" s="29"/>
      <c r="L46" s="29"/>
    </row>
    <row r="47" spans="1:12" s="35" customFormat="1" ht="15" customHeight="1">
      <c r="A47" s="267" t="s">
        <v>53</v>
      </c>
      <c r="B47" s="268"/>
      <c r="C47" s="268"/>
      <c r="D47" s="269"/>
      <c r="E47" s="48" t="s">
        <v>11</v>
      </c>
      <c r="F47" s="37">
        <v>0</v>
      </c>
      <c r="G47" s="37">
        <v>0</v>
      </c>
      <c r="H47" s="37">
        <v>0</v>
      </c>
      <c r="I47" s="37">
        <v>0</v>
      </c>
      <c r="J47" s="37">
        <v>0</v>
      </c>
      <c r="K47" s="37">
        <v>0</v>
      </c>
      <c r="L47" s="37">
        <v>0</v>
      </c>
    </row>
    <row r="48" spans="1:12" s="35" customFormat="1" ht="15.75">
      <c r="A48" s="270"/>
      <c r="B48" s="271"/>
      <c r="C48" s="271"/>
      <c r="D48" s="272"/>
      <c r="E48" s="112" t="s">
        <v>13</v>
      </c>
      <c r="F48" s="13">
        <f>SUM(G48:L48)</f>
        <v>0</v>
      </c>
      <c r="G48" s="110">
        <f aca="true" t="shared" si="4" ref="G48:L50">G44</f>
        <v>0</v>
      </c>
      <c r="H48" s="110">
        <f t="shared" si="4"/>
        <v>0</v>
      </c>
      <c r="I48" s="110">
        <f t="shared" si="4"/>
        <v>0</v>
      </c>
      <c r="J48" s="110">
        <f t="shared" si="4"/>
        <v>0</v>
      </c>
      <c r="K48" s="110">
        <f t="shared" si="4"/>
        <v>0</v>
      </c>
      <c r="L48" s="110">
        <f t="shared" si="4"/>
        <v>0</v>
      </c>
    </row>
    <row r="49" spans="1:12" s="35" customFormat="1" ht="15.75">
      <c r="A49" s="270"/>
      <c r="B49" s="271"/>
      <c r="C49" s="271"/>
      <c r="D49" s="272"/>
      <c r="E49" s="112" t="s">
        <v>14</v>
      </c>
      <c r="F49" s="13">
        <f>SUM(G49:L49)</f>
        <v>0</v>
      </c>
      <c r="G49" s="110">
        <f t="shared" si="4"/>
        <v>0</v>
      </c>
      <c r="H49" s="110">
        <f t="shared" si="4"/>
        <v>0</v>
      </c>
      <c r="I49" s="110">
        <f t="shared" si="4"/>
        <v>0</v>
      </c>
      <c r="J49" s="110">
        <f t="shared" si="4"/>
        <v>0</v>
      </c>
      <c r="K49" s="110">
        <f t="shared" si="4"/>
        <v>0</v>
      </c>
      <c r="L49" s="110">
        <f t="shared" si="4"/>
        <v>0</v>
      </c>
    </row>
    <row r="50" spans="1:12" s="35" customFormat="1" ht="31.5">
      <c r="A50" s="273"/>
      <c r="B50" s="274"/>
      <c r="C50" s="274"/>
      <c r="D50" s="275"/>
      <c r="E50" s="112" t="s">
        <v>15</v>
      </c>
      <c r="F50" s="13">
        <f>SUM(G50:L50)</f>
        <v>0</v>
      </c>
      <c r="G50" s="110">
        <f t="shared" si="4"/>
        <v>0</v>
      </c>
      <c r="H50" s="110">
        <f t="shared" si="4"/>
        <v>0</v>
      </c>
      <c r="I50" s="110">
        <f t="shared" si="4"/>
        <v>0</v>
      </c>
      <c r="J50" s="110">
        <f t="shared" si="4"/>
        <v>0</v>
      </c>
      <c r="K50" s="110">
        <f t="shared" si="4"/>
        <v>0</v>
      </c>
      <c r="L50" s="110">
        <f t="shared" si="4"/>
        <v>0</v>
      </c>
    </row>
    <row r="51" spans="1:12" s="35" customFormat="1" ht="15" customHeight="1">
      <c r="A51" s="267" t="s">
        <v>67</v>
      </c>
      <c r="B51" s="268"/>
      <c r="C51" s="268"/>
      <c r="D51" s="269"/>
      <c r="E51" s="48" t="s">
        <v>11</v>
      </c>
      <c r="F51" s="9">
        <f>ROUND(SUM(G51:L51),0)</f>
        <v>300</v>
      </c>
      <c r="G51" s="9">
        <f aca="true" t="shared" si="5" ref="G51:L51">ROUND(SUM(G52:G54),0)</f>
        <v>100</v>
      </c>
      <c r="H51" s="9">
        <f t="shared" si="5"/>
        <v>0</v>
      </c>
      <c r="I51" s="9">
        <f t="shared" si="5"/>
        <v>0</v>
      </c>
      <c r="J51" s="9">
        <f t="shared" si="5"/>
        <v>0</v>
      </c>
      <c r="K51" s="9">
        <f t="shared" si="5"/>
        <v>200</v>
      </c>
      <c r="L51" s="9">
        <f t="shared" si="5"/>
        <v>0</v>
      </c>
    </row>
    <row r="52" spans="1:12" s="35" customFormat="1" ht="15.75">
      <c r="A52" s="270"/>
      <c r="B52" s="271"/>
      <c r="C52" s="271"/>
      <c r="D52" s="272"/>
      <c r="E52" s="112" t="s">
        <v>13</v>
      </c>
      <c r="F52" s="13">
        <f>ROUND(SUM(G52:L52),0)</f>
        <v>0</v>
      </c>
      <c r="G52" s="110">
        <f aca="true" t="shared" si="6" ref="G52:L54">G48+G39+G22+G13</f>
        <v>0</v>
      </c>
      <c r="H52" s="110">
        <f t="shared" si="6"/>
        <v>0</v>
      </c>
      <c r="I52" s="110">
        <f t="shared" si="6"/>
        <v>0</v>
      </c>
      <c r="J52" s="110">
        <f t="shared" si="6"/>
        <v>0</v>
      </c>
      <c r="K52" s="110">
        <f t="shared" si="6"/>
        <v>0</v>
      </c>
      <c r="L52" s="110">
        <f t="shared" si="6"/>
        <v>0</v>
      </c>
    </row>
    <row r="53" spans="1:12" s="35" customFormat="1" ht="15.75">
      <c r="A53" s="270"/>
      <c r="B53" s="271"/>
      <c r="C53" s="271"/>
      <c r="D53" s="272"/>
      <c r="E53" s="112" t="s">
        <v>14</v>
      </c>
      <c r="F53" s="13">
        <f>ROUND(SUM(G53:L53),0)</f>
        <v>0</v>
      </c>
      <c r="G53" s="110">
        <f t="shared" si="6"/>
        <v>0</v>
      </c>
      <c r="H53" s="110">
        <f t="shared" si="6"/>
        <v>0</v>
      </c>
      <c r="I53" s="110">
        <f t="shared" si="6"/>
        <v>0</v>
      </c>
      <c r="J53" s="110">
        <f t="shared" si="6"/>
        <v>0</v>
      </c>
      <c r="K53" s="110">
        <f t="shared" si="6"/>
        <v>0</v>
      </c>
      <c r="L53" s="110">
        <f t="shared" si="6"/>
        <v>0</v>
      </c>
    </row>
    <row r="54" spans="1:12" s="35" customFormat="1" ht="31.5">
      <c r="A54" s="273"/>
      <c r="B54" s="274"/>
      <c r="C54" s="274"/>
      <c r="D54" s="275"/>
      <c r="E54" s="112" t="s">
        <v>15</v>
      </c>
      <c r="F54" s="13">
        <f>ROUND(SUM(G54:L54),0)</f>
        <v>300</v>
      </c>
      <c r="G54" s="110">
        <f t="shared" si="6"/>
        <v>100</v>
      </c>
      <c r="H54" s="110">
        <f t="shared" si="6"/>
        <v>0</v>
      </c>
      <c r="I54" s="110">
        <f t="shared" si="6"/>
        <v>0</v>
      </c>
      <c r="J54" s="110">
        <f t="shared" si="6"/>
        <v>0</v>
      </c>
      <c r="K54" s="110">
        <f t="shared" si="6"/>
        <v>200</v>
      </c>
      <c r="L54" s="110">
        <f t="shared" si="6"/>
        <v>0</v>
      </c>
    </row>
  </sheetData>
  <sheetProtection/>
  <mergeCells count="42">
    <mergeCell ref="A1:L1"/>
    <mergeCell ref="A2:L2"/>
    <mergeCell ref="A3:A4"/>
    <mergeCell ref="B3:B4"/>
    <mergeCell ref="C3:C4"/>
    <mergeCell ref="D3:D4"/>
    <mergeCell ref="E3:E4"/>
    <mergeCell ref="F3:L3"/>
    <mergeCell ref="B6:L6"/>
    <mergeCell ref="B7:L7"/>
    <mergeCell ref="A8:A11"/>
    <mergeCell ref="B8:B11"/>
    <mergeCell ref="C8:C11"/>
    <mergeCell ref="D8:D11"/>
    <mergeCell ref="A12:D15"/>
    <mergeCell ref="B16:L16"/>
    <mergeCell ref="A17:A20"/>
    <mergeCell ref="B17:B20"/>
    <mergeCell ref="C17:C20"/>
    <mergeCell ref="D17:D20"/>
    <mergeCell ref="A21:D24"/>
    <mergeCell ref="B25:L25"/>
    <mergeCell ref="A26:A29"/>
    <mergeCell ref="B26:B29"/>
    <mergeCell ref="C26:C29"/>
    <mergeCell ref="D26:D29"/>
    <mergeCell ref="A34:A37"/>
    <mergeCell ref="B34:B37"/>
    <mergeCell ref="C34:C37"/>
    <mergeCell ref="D34:D37"/>
    <mergeCell ref="A30:A33"/>
    <mergeCell ref="B30:B33"/>
    <mergeCell ref="C30:C33"/>
    <mergeCell ref="D30:D33"/>
    <mergeCell ref="A47:D50"/>
    <mergeCell ref="A51:D54"/>
    <mergeCell ref="A38:D41"/>
    <mergeCell ref="B42:L42"/>
    <mergeCell ref="A43:A46"/>
    <mergeCell ref="B43:B46"/>
    <mergeCell ref="C43:C46"/>
    <mergeCell ref="D43:D46"/>
  </mergeCells>
  <conditionalFormatting sqref="F48:L65536 F44:L46 F27:L29 F31:L33 B8:B11 F7:L7 F25:L25 G1:L7 G9:L11 G13:L16 G18:L20 F1:F25 G22:L25 F35:L37 F39:L42">
    <cfRule type="cellIs" priority="4" dxfId="47" operator="equal">
      <formula>0</formula>
    </cfRule>
  </conditionalFormatting>
  <conditionalFormatting sqref="F52:F65536 A51:IV51 M47:IV47 F48:F50 A47:E47 M43:IV43 F44:F46 A43:E43 A30:E30 M38:IV38 F39:F42 F35:F37 A26:E26 M34:IV34 F31:F33 M30:IV30 A34:E34 M26:IV26 F27:F29 F1:F7 M21:IV21 F22:F25 A21:F21 M17:IV17 F18:F20 A17:F17 M12:IV12 A12:F12 F13:F16 A8:F8 F9:F11 M8:IV8 A38:E38">
    <cfRule type="cellIs" priority="3" dxfId="46" operator="equal">
      <formula>0</formula>
    </cfRule>
  </conditionalFormatting>
  <conditionalFormatting sqref="F51:L51 F8 F17 F21 F12">
    <cfRule type="cellIs" priority="2" dxfId="45" operator="equal">
      <formula>0</formula>
    </cfRule>
  </conditionalFormatting>
  <printOptions/>
  <pageMargins left="0.7" right="0.7" top="0.75" bottom="0.75" header="0.3" footer="0.3"/>
  <pageSetup firstPageNumber="196" useFirstPageNumber="1" horizontalDpi="600" verticalDpi="600" orientation="landscape" paperSize="9" scale="57" r:id="rId1"/>
  <headerFooter>
    <oddFooter>&amp;R&amp;"Times New Roman,обычный"&amp;P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Y70"/>
  <sheetViews>
    <sheetView view="pageBreakPreview" zoomScaleSheetLayoutView="100" zoomScalePageLayoutView="85" workbookViewId="0" topLeftCell="A16">
      <selection activeCell="G31" sqref="G31"/>
    </sheetView>
  </sheetViews>
  <sheetFormatPr defaultColWidth="9.140625" defaultRowHeight="15"/>
  <cols>
    <col min="1" max="1" width="6.140625" style="68" customWidth="1"/>
    <col min="2" max="2" width="28.421875" style="69" customWidth="1"/>
    <col min="3" max="3" width="12.8515625" style="69" customWidth="1"/>
    <col min="4" max="4" width="29.28125" style="69" customWidth="1"/>
    <col min="5" max="5" width="19.8515625" style="70" customWidth="1"/>
    <col min="6" max="6" width="14.7109375" style="71" customWidth="1"/>
    <col min="7" max="12" width="8.00390625" style="71" customWidth="1"/>
    <col min="13" max="16384" width="9.140625" style="67" customWidth="1"/>
  </cols>
  <sheetData>
    <row r="1" spans="1:12" s="65" customFormat="1" ht="15.75">
      <c r="A1" s="62"/>
      <c r="B1" s="63"/>
      <c r="C1" s="63"/>
      <c r="D1" s="63"/>
      <c r="E1" s="1"/>
      <c r="F1" s="64"/>
      <c r="G1" s="64"/>
      <c r="H1" s="64"/>
      <c r="I1" s="327" t="s">
        <v>144</v>
      </c>
      <c r="J1" s="327"/>
      <c r="K1" s="327"/>
      <c r="L1" s="327"/>
    </row>
    <row r="2" spans="1:25" s="65" customFormat="1" ht="18.75" customHeight="1">
      <c r="A2" s="207" t="s">
        <v>163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</row>
    <row r="3" spans="1:12" s="65" customFormat="1" ht="15.75">
      <c r="A3" s="318" t="s">
        <v>0</v>
      </c>
      <c r="B3" s="320" t="s">
        <v>2</v>
      </c>
      <c r="C3" s="320" t="s">
        <v>3</v>
      </c>
      <c r="D3" s="320" t="s">
        <v>4</v>
      </c>
      <c r="E3" s="325" t="s">
        <v>33</v>
      </c>
      <c r="F3" s="326" t="s">
        <v>43</v>
      </c>
      <c r="G3" s="326"/>
      <c r="H3" s="326"/>
      <c r="I3" s="326"/>
      <c r="J3" s="326"/>
      <c r="K3" s="326"/>
      <c r="L3" s="326"/>
    </row>
    <row r="4" spans="1:12" s="65" customFormat="1" ht="33" customHeight="1">
      <c r="A4" s="318"/>
      <c r="B4" s="320"/>
      <c r="C4" s="320"/>
      <c r="D4" s="320"/>
      <c r="E4" s="325"/>
      <c r="F4" s="90" t="s">
        <v>164</v>
      </c>
      <c r="G4" s="92">
        <v>2013</v>
      </c>
      <c r="H4" s="92">
        <v>2014</v>
      </c>
      <c r="I4" s="92">
        <v>2015</v>
      </c>
      <c r="J4" s="92">
        <v>2016</v>
      </c>
      <c r="K4" s="92">
        <v>2017</v>
      </c>
      <c r="L4" s="92">
        <v>2018</v>
      </c>
    </row>
    <row r="5" spans="1:12" s="65" customFormat="1" ht="15.75">
      <c r="A5" s="84">
        <v>1</v>
      </c>
      <c r="B5" s="84">
        <v>2</v>
      </c>
      <c r="C5" s="84">
        <v>3</v>
      </c>
      <c r="D5" s="84">
        <v>4</v>
      </c>
      <c r="E5" s="84">
        <v>5</v>
      </c>
      <c r="F5" s="123" t="s">
        <v>165</v>
      </c>
      <c r="G5" s="123" t="s">
        <v>166</v>
      </c>
      <c r="H5" s="123" t="s">
        <v>167</v>
      </c>
      <c r="I5" s="123" t="s">
        <v>168</v>
      </c>
      <c r="J5" s="123" t="s">
        <v>169</v>
      </c>
      <c r="K5" s="123" t="s">
        <v>170</v>
      </c>
      <c r="L5" s="123" t="s">
        <v>171</v>
      </c>
    </row>
    <row r="6" spans="1:12" s="94" customFormat="1" ht="18.75" customHeight="1">
      <c r="A6" s="93"/>
      <c r="B6" s="195" t="s">
        <v>8</v>
      </c>
      <c r="C6" s="196"/>
      <c r="D6" s="196"/>
      <c r="E6" s="196"/>
      <c r="F6" s="196"/>
      <c r="G6" s="196"/>
      <c r="H6" s="196"/>
      <c r="I6" s="196"/>
      <c r="J6" s="196"/>
      <c r="K6" s="196"/>
      <c r="L6" s="196"/>
    </row>
    <row r="7" spans="1:12" s="61" customFormat="1" ht="15.75">
      <c r="A7" s="328" t="s">
        <v>68</v>
      </c>
      <c r="B7" s="328"/>
      <c r="C7" s="328"/>
      <c r="D7" s="328"/>
      <c r="E7" s="48" t="s">
        <v>11</v>
      </c>
      <c r="F7" s="9">
        <v>0</v>
      </c>
      <c r="G7" s="9">
        <v>0</v>
      </c>
      <c r="H7" s="9">
        <v>0</v>
      </c>
      <c r="I7" s="9">
        <v>0</v>
      </c>
      <c r="J7" s="9">
        <v>0</v>
      </c>
      <c r="K7" s="9">
        <v>0</v>
      </c>
      <c r="L7" s="9">
        <v>0</v>
      </c>
    </row>
    <row r="8" spans="1:12" s="35" customFormat="1" ht="31.5">
      <c r="A8" s="328"/>
      <c r="B8" s="328"/>
      <c r="C8" s="328"/>
      <c r="D8" s="328"/>
      <c r="E8" s="86" t="s">
        <v>13</v>
      </c>
      <c r="F8" s="14"/>
      <c r="G8" s="83"/>
      <c r="H8" s="83"/>
      <c r="I8" s="83"/>
      <c r="J8" s="83">
        <v>0</v>
      </c>
      <c r="K8" s="83">
        <v>0</v>
      </c>
      <c r="L8" s="83">
        <v>0</v>
      </c>
    </row>
    <row r="9" spans="1:12" s="35" customFormat="1" ht="15.75">
      <c r="A9" s="328"/>
      <c r="B9" s="328"/>
      <c r="C9" s="328"/>
      <c r="D9" s="328"/>
      <c r="E9" s="86" t="s">
        <v>14</v>
      </c>
      <c r="F9" s="14"/>
      <c r="G9" s="83"/>
      <c r="H9" s="83"/>
      <c r="I9" s="83"/>
      <c r="J9" s="83">
        <v>0</v>
      </c>
      <c r="K9" s="83">
        <v>0</v>
      </c>
      <c r="L9" s="83">
        <v>0</v>
      </c>
    </row>
    <row r="10" spans="1:12" s="35" customFormat="1" ht="31.5">
      <c r="A10" s="328"/>
      <c r="B10" s="328"/>
      <c r="C10" s="328"/>
      <c r="D10" s="328"/>
      <c r="E10" s="86" t="s">
        <v>15</v>
      </c>
      <c r="F10" s="14"/>
      <c r="G10" s="83"/>
      <c r="H10" s="83"/>
      <c r="I10" s="83"/>
      <c r="J10" s="83">
        <v>0</v>
      </c>
      <c r="K10" s="83">
        <v>0</v>
      </c>
      <c r="L10" s="83">
        <v>0</v>
      </c>
    </row>
    <row r="11" spans="1:12" s="96" customFormat="1" ht="15.75">
      <c r="A11" s="95"/>
      <c r="B11" s="329" t="s">
        <v>152</v>
      </c>
      <c r="C11" s="329"/>
      <c r="D11" s="329"/>
      <c r="E11" s="329"/>
      <c r="F11" s="329"/>
      <c r="G11" s="329"/>
      <c r="H11" s="329"/>
      <c r="I11" s="329"/>
      <c r="J11" s="329"/>
      <c r="K11" s="329"/>
      <c r="L11" s="329"/>
    </row>
    <row r="12" spans="1:12" s="28" customFormat="1" ht="15.75" customHeight="1">
      <c r="A12" s="330" t="s">
        <v>19</v>
      </c>
      <c r="B12" s="331" t="s">
        <v>214</v>
      </c>
      <c r="C12" s="332">
        <v>2013</v>
      </c>
      <c r="D12" s="277" t="s">
        <v>173</v>
      </c>
      <c r="E12" s="48" t="s">
        <v>11</v>
      </c>
      <c r="F12" s="9">
        <v>100</v>
      </c>
      <c r="G12" s="37">
        <v>100</v>
      </c>
      <c r="H12" s="37">
        <v>0</v>
      </c>
      <c r="I12" s="37">
        <v>0</v>
      </c>
      <c r="J12" s="37">
        <v>0</v>
      </c>
      <c r="K12" s="37">
        <v>0</v>
      </c>
      <c r="L12" s="37">
        <v>0</v>
      </c>
    </row>
    <row r="13" spans="1:12" s="31" customFormat="1" ht="31.5" customHeight="1">
      <c r="A13" s="330"/>
      <c r="B13" s="331"/>
      <c r="C13" s="332"/>
      <c r="D13" s="278"/>
      <c r="E13" s="89" t="s">
        <v>13</v>
      </c>
      <c r="F13" s="12">
        <v>0</v>
      </c>
      <c r="G13" s="29"/>
      <c r="H13" s="29"/>
      <c r="I13" s="29"/>
      <c r="J13" s="29"/>
      <c r="K13" s="29"/>
      <c r="L13" s="29"/>
    </row>
    <row r="14" spans="1:12" s="31" customFormat="1" ht="15.75">
      <c r="A14" s="330"/>
      <c r="B14" s="331"/>
      <c r="C14" s="332"/>
      <c r="D14" s="278"/>
      <c r="E14" s="89" t="s">
        <v>14</v>
      </c>
      <c r="F14" s="12">
        <v>100</v>
      </c>
      <c r="G14" s="29">
        <v>100</v>
      </c>
      <c r="H14" s="29"/>
      <c r="I14" s="29"/>
      <c r="J14" s="29"/>
      <c r="K14" s="29"/>
      <c r="L14" s="29"/>
    </row>
    <row r="15" spans="1:12" s="31" customFormat="1" ht="31.5">
      <c r="A15" s="330"/>
      <c r="B15" s="331"/>
      <c r="C15" s="332"/>
      <c r="D15" s="279"/>
      <c r="E15" s="89" t="s">
        <v>15</v>
      </c>
      <c r="F15" s="12">
        <v>0</v>
      </c>
      <c r="G15" s="29"/>
      <c r="H15" s="29"/>
      <c r="I15" s="29"/>
      <c r="J15" s="29"/>
      <c r="K15" s="29"/>
      <c r="L15" s="29"/>
    </row>
    <row r="16" spans="1:12" s="28" customFormat="1" ht="23.25" customHeight="1">
      <c r="A16" s="330" t="s">
        <v>45</v>
      </c>
      <c r="B16" s="331" t="s">
        <v>69</v>
      </c>
      <c r="C16" s="332" t="s">
        <v>159</v>
      </c>
      <c r="D16" s="277" t="s">
        <v>173</v>
      </c>
      <c r="E16" s="48" t="s">
        <v>11</v>
      </c>
      <c r="F16" s="9">
        <v>200</v>
      </c>
      <c r="G16" s="37">
        <v>0</v>
      </c>
      <c r="H16" s="37">
        <v>100</v>
      </c>
      <c r="I16" s="37">
        <v>100</v>
      </c>
      <c r="J16" s="37">
        <v>0</v>
      </c>
      <c r="K16" s="37">
        <v>0</v>
      </c>
      <c r="L16" s="37">
        <v>0</v>
      </c>
    </row>
    <row r="17" spans="1:12" s="31" customFormat="1" ht="31.5" customHeight="1">
      <c r="A17" s="330"/>
      <c r="B17" s="331"/>
      <c r="C17" s="332"/>
      <c r="D17" s="278"/>
      <c r="E17" s="89" t="s">
        <v>13</v>
      </c>
      <c r="F17" s="12">
        <v>0</v>
      </c>
      <c r="G17" s="29"/>
      <c r="H17" s="29"/>
      <c r="I17" s="29"/>
      <c r="J17" s="29"/>
      <c r="K17" s="29"/>
      <c r="L17" s="29"/>
    </row>
    <row r="18" spans="1:12" s="31" customFormat="1" ht="15.75">
      <c r="A18" s="330"/>
      <c r="B18" s="331"/>
      <c r="C18" s="332"/>
      <c r="D18" s="278"/>
      <c r="E18" s="89" t="s">
        <v>14</v>
      </c>
      <c r="F18" s="12">
        <v>200</v>
      </c>
      <c r="G18" s="29"/>
      <c r="H18" s="29">
        <v>100</v>
      </c>
      <c r="I18" s="29">
        <v>100</v>
      </c>
      <c r="J18" s="29"/>
      <c r="K18" s="29"/>
      <c r="L18" s="29"/>
    </row>
    <row r="19" spans="1:12" s="31" customFormat="1" ht="50.25" customHeight="1">
      <c r="A19" s="330"/>
      <c r="B19" s="331"/>
      <c r="C19" s="332"/>
      <c r="D19" s="279"/>
      <c r="E19" s="89" t="s">
        <v>15</v>
      </c>
      <c r="F19" s="12">
        <v>0</v>
      </c>
      <c r="G19" s="29"/>
      <c r="H19" s="29"/>
      <c r="I19" s="29"/>
      <c r="J19" s="29"/>
      <c r="K19" s="29"/>
      <c r="L19" s="29"/>
    </row>
    <row r="20" spans="1:12" s="28" customFormat="1" ht="15.75">
      <c r="A20" s="328" t="s">
        <v>70</v>
      </c>
      <c r="B20" s="328"/>
      <c r="C20" s="328"/>
      <c r="D20" s="328"/>
      <c r="E20" s="48" t="s">
        <v>11</v>
      </c>
      <c r="F20" s="9">
        <v>300</v>
      </c>
      <c r="G20" s="37">
        <v>100</v>
      </c>
      <c r="H20" s="37">
        <v>100</v>
      </c>
      <c r="I20" s="37">
        <v>100</v>
      </c>
      <c r="J20" s="37">
        <v>0</v>
      </c>
      <c r="K20" s="37">
        <v>0</v>
      </c>
      <c r="L20" s="37">
        <v>0</v>
      </c>
    </row>
    <row r="21" spans="1:12" s="31" customFormat="1" ht="15.75">
      <c r="A21" s="328"/>
      <c r="B21" s="328"/>
      <c r="C21" s="328"/>
      <c r="D21" s="328"/>
      <c r="E21" s="89" t="s">
        <v>13</v>
      </c>
      <c r="F21" s="14">
        <v>0</v>
      </c>
      <c r="G21" s="29">
        <v>0</v>
      </c>
      <c r="H21" s="29">
        <v>0</v>
      </c>
      <c r="I21" s="29">
        <v>0</v>
      </c>
      <c r="J21" s="29">
        <v>0</v>
      </c>
      <c r="K21" s="29">
        <v>0</v>
      </c>
      <c r="L21" s="29">
        <v>0</v>
      </c>
    </row>
    <row r="22" spans="1:12" s="31" customFormat="1" ht="15.75">
      <c r="A22" s="328"/>
      <c r="B22" s="328"/>
      <c r="C22" s="328"/>
      <c r="D22" s="328"/>
      <c r="E22" s="89" t="s">
        <v>14</v>
      </c>
      <c r="F22" s="14">
        <v>300</v>
      </c>
      <c r="G22" s="29">
        <v>100</v>
      </c>
      <c r="H22" s="29">
        <v>100</v>
      </c>
      <c r="I22" s="29">
        <v>100</v>
      </c>
      <c r="J22" s="29">
        <v>0</v>
      </c>
      <c r="K22" s="29">
        <v>0</v>
      </c>
      <c r="L22" s="29">
        <v>0</v>
      </c>
    </row>
    <row r="23" spans="1:12" s="31" customFormat="1" ht="31.5">
      <c r="A23" s="328"/>
      <c r="B23" s="328"/>
      <c r="C23" s="328"/>
      <c r="D23" s="328"/>
      <c r="E23" s="89" t="s">
        <v>15</v>
      </c>
      <c r="F23" s="14">
        <v>0</v>
      </c>
      <c r="G23" s="29">
        <v>0</v>
      </c>
      <c r="H23" s="29">
        <v>0</v>
      </c>
      <c r="I23" s="29">
        <v>0</v>
      </c>
      <c r="J23" s="29">
        <v>0</v>
      </c>
      <c r="K23" s="29">
        <v>0</v>
      </c>
      <c r="L23" s="29">
        <v>0</v>
      </c>
    </row>
    <row r="24" spans="1:12" s="94" customFormat="1" ht="15.75">
      <c r="A24" s="93"/>
      <c r="B24" s="195" t="s">
        <v>20</v>
      </c>
      <c r="C24" s="196"/>
      <c r="D24" s="196"/>
      <c r="E24" s="196"/>
      <c r="F24" s="196"/>
      <c r="G24" s="196"/>
      <c r="H24" s="196"/>
      <c r="I24" s="196"/>
      <c r="J24" s="196"/>
      <c r="K24" s="196"/>
      <c r="L24" s="196"/>
    </row>
    <row r="25" spans="1:12" s="97" customFormat="1" ht="15.75" customHeight="1">
      <c r="A25" s="333" t="s">
        <v>21</v>
      </c>
      <c r="B25" s="336" t="s">
        <v>71</v>
      </c>
      <c r="C25" s="247" t="s">
        <v>215</v>
      </c>
      <c r="D25" s="277" t="s">
        <v>173</v>
      </c>
      <c r="E25" s="48" t="s">
        <v>11</v>
      </c>
      <c r="F25" s="37">
        <f>F27</f>
        <v>2600</v>
      </c>
      <c r="G25" s="37">
        <f>G27</f>
        <v>1300</v>
      </c>
      <c r="H25" s="37">
        <f>H27</f>
        <v>1300</v>
      </c>
      <c r="I25" s="37">
        <v>0</v>
      </c>
      <c r="J25" s="37">
        <v>0</v>
      </c>
      <c r="K25" s="37">
        <v>0</v>
      </c>
      <c r="L25" s="37">
        <v>0</v>
      </c>
    </row>
    <row r="26" spans="1:12" s="97" customFormat="1" ht="31.5">
      <c r="A26" s="334"/>
      <c r="B26" s="337"/>
      <c r="C26" s="339"/>
      <c r="D26" s="278"/>
      <c r="E26" s="86" t="s">
        <v>13</v>
      </c>
      <c r="F26" s="14"/>
      <c r="G26" s="14"/>
      <c r="H26" s="14"/>
      <c r="I26" s="83"/>
      <c r="J26" s="83"/>
      <c r="K26" s="83"/>
      <c r="L26" s="83"/>
    </row>
    <row r="27" spans="1:12" s="97" customFormat="1" ht="15.75">
      <c r="A27" s="334"/>
      <c r="B27" s="337"/>
      <c r="C27" s="339"/>
      <c r="D27" s="278"/>
      <c r="E27" s="86" t="s">
        <v>14</v>
      </c>
      <c r="F27" s="14">
        <f>F43</f>
        <v>2600</v>
      </c>
      <c r="G27" s="14">
        <f>G43</f>
        <v>1300</v>
      </c>
      <c r="H27" s="14">
        <f>H43</f>
        <v>1300</v>
      </c>
      <c r="I27" s="83"/>
      <c r="J27" s="83"/>
      <c r="K27" s="83"/>
      <c r="L27" s="83"/>
    </row>
    <row r="28" spans="1:12" s="97" customFormat="1" ht="59.25" customHeight="1">
      <c r="A28" s="335"/>
      <c r="B28" s="338"/>
      <c r="C28" s="248"/>
      <c r="D28" s="279"/>
      <c r="E28" s="86" t="s">
        <v>15</v>
      </c>
      <c r="F28" s="14"/>
      <c r="G28" s="83"/>
      <c r="H28" s="83"/>
      <c r="I28" s="83"/>
      <c r="J28" s="83"/>
      <c r="K28" s="83"/>
      <c r="L28" s="83"/>
    </row>
    <row r="29" spans="1:12" s="65" customFormat="1" ht="15.75" customHeight="1">
      <c r="A29" s="340" t="s">
        <v>47</v>
      </c>
      <c r="B29" s="343" t="s">
        <v>147</v>
      </c>
      <c r="C29" s="300" t="s">
        <v>215</v>
      </c>
      <c r="D29" s="277" t="s">
        <v>173</v>
      </c>
      <c r="E29" s="48" t="s">
        <v>11</v>
      </c>
      <c r="F29" s="9">
        <v>1800</v>
      </c>
      <c r="G29" s="9">
        <v>900</v>
      </c>
      <c r="H29" s="9">
        <v>900</v>
      </c>
      <c r="I29" s="9">
        <v>0</v>
      </c>
      <c r="J29" s="9">
        <v>0</v>
      </c>
      <c r="K29" s="9">
        <v>0</v>
      </c>
      <c r="L29" s="9">
        <v>0</v>
      </c>
    </row>
    <row r="30" spans="1:12" s="65" customFormat="1" ht="15.75">
      <c r="A30" s="341"/>
      <c r="B30" s="344"/>
      <c r="C30" s="346"/>
      <c r="D30" s="278"/>
      <c r="E30" s="89" t="s">
        <v>13</v>
      </c>
      <c r="F30" s="12"/>
      <c r="G30" s="29"/>
      <c r="H30" s="29"/>
      <c r="I30" s="29"/>
      <c r="J30" s="29"/>
      <c r="K30" s="29"/>
      <c r="L30" s="29"/>
    </row>
    <row r="31" spans="1:12" s="65" customFormat="1" ht="15.75">
      <c r="A31" s="341"/>
      <c r="B31" s="344"/>
      <c r="C31" s="346"/>
      <c r="D31" s="278"/>
      <c r="E31" s="89" t="s">
        <v>14</v>
      </c>
      <c r="F31" s="12">
        <v>1800</v>
      </c>
      <c r="G31" s="29">
        <v>900</v>
      </c>
      <c r="H31" s="29">
        <v>900</v>
      </c>
      <c r="I31" s="29"/>
      <c r="J31" s="29"/>
      <c r="K31" s="29"/>
      <c r="L31" s="29"/>
    </row>
    <row r="32" spans="1:12" s="65" customFormat="1" ht="31.5">
      <c r="A32" s="342"/>
      <c r="B32" s="345"/>
      <c r="C32" s="301"/>
      <c r="D32" s="279"/>
      <c r="E32" s="89" t="s">
        <v>15</v>
      </c>
      <c r="F32" s="12"/>
      <c r="G32" s="29"/>
      <c r="H32" s="29"/>
      <c r="I32" s="29"/>
      <c r="J32" s="29"/>
      <c r="K32" s="29"/>
      <c r="L32" s="29"/>
    </row>
    <row r="33" spans="1:12" s="65" customFormat="1" ht="15.75" customHeight="1">
      <c r="A33" s="340" t="s">
        <v>23</v>
      </c>
      <c r="B33" s="343" t="s">
        <v>72</v>
      </c>
      <c r="C33" s="300" t="s">
        <v>215</v>
      </c>
      <c r="D33" s="277" t="s">
        <v>173</v>
      </c>
      <c r="E33" s="48" t="s">
        <v>11</v>
      </c>
      <c r="F33" s="9">
        <v>400</v>
      </c>
      <c r="G33" s="9">
        <v>200</v>
      </c>
      <c r="H33" s="9">
        <v>200</v>
      </c>
      <c r="I33" s="9">
        <v>0</v>
      </c>
      <c r="J33" s="9">
        <v>0</v>
      </c>
      <c r="K33" s="9">
        <v>0</v>
      </c>
      <c r="L33" s="9">
        <v>0</v>
      </c>
    </row>
    <row r="34" spans="1:12" s="65" customFormat="1" ht="15.75">
      <c r="A34" s="341"/>
      <c r="B34" s="344"/>
      <c r="C34" s="346"/>
      <c r="D34" s="278"/>
      <c r="E34" s="89" t="s">
        <v>13</v>
      </c>
      <c r="F34" s="12"/>
      <c r="G34" s="29"/>
      <c r="H34" s="29"/>
      <c r="I34" s="29"/>
      <c r="J34" s="29"/>
      <c r="K34" s="29"/>
      <c r="L34" s="29"/>
    </row>
    <row r="35" spans="1:12" s="65" customFormat="1" ht="15.75">
      <c r="A35" s="341"/>
      <c r="B35" s="344"/>
      <c r="C35" s="346"/>
      <c r="D35" s="278"/>
      <c r="E35" s="89" t="s">
        <v>14</v>
      </c>
      <c r="F35" s="12">
        <v>400</v>
      </c>
      <c r="G35" s="29">
        <v>200</v>
      </c>
      <c r="H35" s="29">
        <v>200</v>
      </c>
      <c r="I35" s="29"/>
      <c r="J35" s="29"/>
      <c r="K35" s="29"/>
      <c r="L35" s="29"/>
    </row>
    <row r="36" spans="1:12" s="65" customFormat="1" ht="31.5">
      <c r="A36" s="342"/>
      <c r="B36" s="345"/>
      <c r="C36" s="301"/>
      <c r="D36" s="279"/>
      <c r="E36" s="89" t="s">
        <v>15</v>
      </c>
      <c r="F36" s="12"/>
      <c r="G36" s="29"/>
      <c r="H36" s="29"/>
      <c r="I36" s="29"/>
      <c r="J36" s="29"/>
      <c r="K36" s="29"/>
      <c r="L36" s="29"/>
    </row>
    <row r="37" spans="1:12" s="65" customFormat="1" ht="21" customHeight="1">
      <c r="A37" s="340" t="s">
        <v>24</v>
      </c>
      <c r="B37" s="343" t="s">
        <v>216</v>
      </c>
      <c r="C37" s="300" t="s">
        <v>215</v>
      </c>
      <c r="D37" s="277" t="s">
        <v>173</v>
      </c>
      <c r="E37" s="48" t="s">
        <v>11</v>
      </c>
      <c r="F37" s="9">
        <v>400</v>
      </c>
      <c r="G37" s="9">
        <v>200</v>
      </c>
      <c r="H37" s="9">
        <v>200</v>
      </c>
      <c r="I37" s="9">
        <v>0</v>
      </c>
      <c r="J37" s="9">
        <v>0</v>
      </c>
      <c r="K37" s="9">
        <v>0</v>
      </c>
      <c r="L37" s="9">
        <v>0</v>
      </c>
    </row>
    <row r="38" spans="1:12" s="65" customFormat="1" ht="45.75" customHeight="1">
      <c r="A38" s="341"/>
      <c r="B38" s="344"/>
      <c r="C38" s="346"/>
      <c r="D38" s="278"/>
      <c r="E38" s="89" t="s">
        <v>13</v>
      </c>
      <c r="F38" s="12">
        <v>0</v>
      </c>
      <c r="G38" s="29"/>
      <c r="H38" s="29"/>
      <c r="I38" s="29"/>
      <c r="J38" s="29"/>
      <c r="K38" s="29"/>
      <c r="L38" s="29"/>
    </row>
    <row r="39" spans="1:12" s="65" customFormat="1" ht="45.75" customHeight="1">
      <c r="A39" s="341"/>
      <c r="B39" s="344"/>
      <c r="C39" s="346"/>
      <c r="D39" s="278"/>
      <c r="E39" s="89" t="s">
        <v>14</v>
      </c>
      <c r="F39" s="12">
        <v>400</v>
      </c>
      <c r="G39" s="29">
        <v>200</v>
      </c>
      <c r="H39" s="29">
        <v>200</v>
      </c>
      <c r="I39" s="29"/>
      <c r="J39" s="29"/>
      <c r="K39" s="29"/>
      <c r="L39" s="29"/>
    </row>
    <row r="40" spans="1:12" s="65" customFormat="1" ht="45.75" customHeight="1">
      <c r="A40" s="342"/>
      <c r="B40" s="345"/>
      <c r="C40" s="301"/>
      <c r="D40" s="279"/>
      <c r="E40" s="89" t="s">
        <v>15</v>
      </c>
      <c r="F40" s="12">
        <v>0</v>
      </c>
      <c r="G40" s="29"/>
      <c r="H40" s="29"/>
      <c r="I40" s="29"/>
      <c r="J40" s="29"/>
      <c r="K40" s="29"/>
      <c r="L40" s="29"/>
    </row>
    <row r="41" spans="1:12" s="65" customFormat="1" ht="21" customHeight="1">
      <c r="A41" s="347" t="s">
        <v>73</v>
      </c>
      <c r="B41" s="348"/>
      <c r="C41" s="348"/>
      <c r="D41" s="349"/>
      <c r="E41" s="48" t="s">
        <v>11</v>
      </c>
      <c r="F41" s="37">
        <f>F43</f>
        <v>2600</v>
      </c>
      <c r="G41" s="37">
        <f>G43</f>
        <v>1300</v>
      </c>
      <c r="H41" s="37">
        <f>H43</f>
        <v>1300</v>
      </c>
      <c r="I41" s="37">
        <v>0</v>
      </c>
      <c r="J41" s="37">
        <v>0</v>
      </c>
      <c r="K41" s="37">
        <v>0</v>
      </c>
      <c r="L41" s="37">
        <v>0</v>
      </c>
    </row>
    <row r="42" spans="1:12" s="7" customFormat="1" ht="18" customHeight="1">
      <c r="A42" s="350"/>
      <c r="B42" s="351"/>
      <c r="C42" s="351"/>
      <c r="D42" s="352"/>
      <c r="E42" s="82" t="s">
        <v>13</v>
      </c>
      <c r="F42" s="14"/>
      <c r="G42" s="14"/>
      <c r="H42" s="14"/>
      <c r="I42" s="14"/>
      <c r="J42" s="14"/>
      <c r="K42" s="14"/>
      <c r="L42" s="14"/>
    </row>
    <row r="43" spans="1:12" s="7" customFormat="1" ht="18" customHeight="1">
      <c r="A43" s="350"/>
      <c r="B43" s="351"/>
      <c r="C43" s="351"/>
      <c r="D43" s="352"/>
      <c r="E43" s="82" t="s">
        <v>14</v>
      </c>
      <c r="F43" s="14">
        <f>F39+F35+F31</f>
        <v>2600</v>
      </c>
      <c r="G43" s="14">
        <f>G39+G35+G31</f>
        <v>1300</v>
      </c>
      <c r="H43" s="14">
        <f>H39+H35+H31</f>
        <v>1300</v>
      </c>
      <c r="I43" s="14"/>
      <c r="J43" s="14"/>
      <c r="K43" s="14"/>
      <c r="L43" s="14"/>
    </row>
    <row r="44" spans="1:12" s="7" customFormat="1" ht="33" customHeight="1">
      <c r="A44" s="353"/>
      <c r="B44" s="354"/>
      <c r="C44" s="354"/>
      <c r="D44" s="355"/>
      <c r="E44" s="82" t="s">
        <v>15</v>
      </c>
      <c r="F44" s="14"/>
      <c r="G44" s="14"/>
      <c r="H44" s="14"/>
      <c r="I44" s="14"/>
      <c r="J44" s="14"/>
      <c r="K44" s="14"/>
      <c r="L44" s="14"/>
    </row>
    <row r="45" spans="1:12" s="94" customFormat="1" ht="15.75">
      <c r="A45" s="93"/>
      <c r="B45" s="195" t="str">
        <f>'Приложение 2'!B50:L50</f>
        <v>Задача 4: Повышение инвестиционной привлекательности коммунальной инфраструктуры муниципального образования </v>
      </c>
      <c r="C45" s="196"/>
      <c r="D45" s="196"/>
      <c r="E45" s="196"/>
      <c r="F45" s="196"/>
      <c r="G45" s="196"/>
      <c r="H45" s="196"/>
      <c r="I45" s="196"/>
      <c r="J45" s="196"/>
      <c r="K45" s="196"/>
      <c r="L45" s="196"/>
    </row>
    <row r="46" spans="1:12" s="65" customFormat="1" ht="15.75" customHeight="1">
      <c r="A46" s="356" t="s">
        <v>29</v>
      </c>
      <c r="B46" s="343" t="s">
        <v>74</v>
      </c>
      <c r="C46" s="300" t="s">
        <v>39</v>
      </c>
      <c r="D46" s="277" t="s">
        <v>173</v>
      </c>
      <c r="E46" s="48" t="s">
        <v>11</v>
      </c>
      <c r="F46" s="9">
        <v>0</v>
      </c>
      <c r="G46" s="37">
        <v>0</v>
      </c>
      <c r="H46" s="37">
        <v>0</v>
      </c>
      <c r="I46" s="37">
        <v>0</v>
      </c>
      <c r="J46" s="37">
        <v>0</v>
      </c>
      <c r="K46" s="37">
        <v>0</v>
      </c>
      <c r="L46" s="37">
        <v>0</v>
      </c>
    </row>
    <row r="47" spans="1:12" s="65" customFormat="1" ht="31.5" customHeight="1">
      <c r="A47" s="357"/>
      <c r="B47" s="344"/>
      <c r="C47" s="346"/>
      <c r="D47" s="278"/>
      <c r="E47" s="89" t="s">
        <v>13</v>
      </c>
      <c r="F47" s="12">
        <v>0</v>
      </c>
      <c r="G47" s="29"/>
      <c r="H47" s="29"/>
      <c r="I47" s="29"/>
      <c r="J47" s="29"/>
      <c r="K47" s="29"/>
      <c r="L47" s="29"/>
    </row>
    <row r="48" spans="1:12" s="65" customFormat="1" ht="15.75">
      <c r="A48" s="357"/>
      <c r="B48" s="344"/>
      <c r="C48" s="346"/>
      <c r="D48" s="278"/>
      <c r="E48" s="89" t="s">
        <v>14</v>
      </c>
      <c r="F48" s="12">
        <v>0</v>
      </c>
      <c r="G48" s="29"/>
      <c r="H48" s="29"/>
      <c r="I48" s="29"/>
      <c r="J48" s="29"/>
      <c r="K48" s="29"/>
      <c r="L48" s="29"/>
    </row>
    <row r="49" spans="1:12" s="65" customFormat="1" ht="31.5">
      <c r="A49" s="358"/>
      <c r="B49" s="345"/>
      <c r="C49" s="301"/>
      <c r="D49" s="279"/>
      <c r="E49" s="89" t="s">
        <v>15</v>
      </c>
      <c r="F49" s="12">
        <v>0</v>
      </c>
      <c r="G49" s="29"/>
      <c r="H49" s="29"/>
      <c r="I49" s="29"/>
      <c r="J49" s="29"/>
      <c r="K49" s="29"/>
      <c r="L49" s="29"/>
    </row>
    <row r="50" spans="1:12" s="36" customFormat="1" ht="22.5" customHeight="1">
      <c r="A50" s="252" t="s">
        <v>30</v>
      </c>
      <c r="B50" s="292" t="s">
        <v>41</v>
      </c>
      <c r="C50" s="300" t="s">
        <v>39</v>
      </c>
      <c r="D50" s="277" t="s">
        <v>173</v>
      </c>
      <c r="E50" s="9" t="s">
        <v>11</v>
      </c>
      <c r="F50" s="9">
        <v>0</v>
      </c>
      <c r="G50" s="37">
        <v>0</v>
      </c>
      <c r="H50" s="37">
        <v>0</v>
      </c>
      <c r="I50" s="37">
        <v>0</v>
      </c>
      <c r="J50" s="37">
        <v>0</v>
      </c>
      <c r="K50" s="37">
        <v>0</v>
      </c>
      <c r="L50" s="37">
        <v>0</v>
      </c>
    </row>
    <row r="51" spans="1:12" s="31" customFormat="1" ht="31.5" customHeight="1">
      <c r="A51" s="253"/>
      <c r="B51" s="293"/>
      <c r="C51" s="346"/>
      <c r="D51" s="278"/>
      <c r="E51" s="89" t="s">
        <v>13</v>
      </c>
      <c r="F51" s="81">
        <v>0</v>
      </c>
      <c r="G51" s="91"/>
      <c r="H51" s="91"/>
      <c r="I51" s="91"/>
      <c r="J51" s="91"/>
      <c r="K51" s="91"/>
      <c r="L51" s="91"/>
    </row>
    <row r="52" spans="1:12" s="31" customFormat="1" ht="15.75">
      <c r="A52" s="253"/>
      <c r="B52" s="293"/>
      <c r="C52" s="346"/>
      <c r="D52" s="278"/>
      <c r="E52" s="89" t="s">
        <v>14</v>
      </c>
      <c r="F52" s="81">
        <v>0</v>
      </c>
      <c r="G52" s="91"/>
      <c r="H52" s="91"/>
      <c r="I52" s="91"/>
      <c r="J52" s="91"/>
      <c r="K52" s="91"/>
      <c r="L52" s="91"/>
    </row>
    <row r="53" spans="1:12" s="31" customFormat="1" ht="31.5">
      <c r="A53" s="254"/>
      <c r="B53" s="294"/>
      <c r="C53" s="301"/>
      <c r="D53" s="279"/>
      <c r="E53" s="89" t="s">
        <v>15</v>
      </c>
      <c r="F53" s="81">
        <v>0</v>
      </c>
      <c r="G53" s="91"/>
      <c r="H53" s="91"/>
      <c r="I53" s="91"/>
      <c r="J53" s="91"/>
      <c r="K53" s="91"/>
      <c r="L53" s="91"/>
    </row>
    <row r="54" spans="1:12" s="10" customFormat="1" ht="18" customHeight="1">
      <c r="A54" s="347" t="s">
        <v>75</v>
      </c>
      <c r="B54" s="348"/>
      <c r="C54" s="348"/>
      <c r="D54" s="349"/>
      <c r="E54" s="59" t="s">
        <v>11</v>
      </c>
      <c r="F54" s="9">
        <v>0</v>
      </c>
      <c r="G54" s="37">
        <v>0</v>
      </c>
      <c r="H54" s="37">
        <v>0</v>
      </c>
      <c r="I54" s="37">
        <v>0</v>
      </c>
      <c r="J54" s="37">
        <v>0</v>
      </c>
      <c r="K54" s="37">
        <v>0</v>
      </c>
      <c r="L54" s="37">
        <v>0</v>
      </c>
    </row>
    <row r="55" spans="1:12" s="7" customFormat="1" ht="18" customHeight="1">
      <c r="A55" s="350"/>
      <c r="B55" s="351"/>
      <c r="C55" s="351"/>
      <c r="D55" s="352"/>
      <c r="E55" s="82" t="s">
        <v>13</v>
      </c>
      <c r="F55" s="14">
        <v>0</v>
      </c>
      <c r="G55" s="14"/>
      <c r="H55" s="14"/>
      <c r="I55" s="14"/>
      <c r="J55" s="14"/>
      <c r="K55" s="14"/>
      <c r="L55" s="14"/>
    </row>
    <row r="56" spans="1:12" s="7" customFormat="1" ht="18" customHeight="1">
      <c r="A56" s="350"/>
      <c r="B56" s="351"/>
      <c r="C56" s="351"/>
      <c r="D56" s="352"/>
      <c r="E56" s="82" t="s">
        <v>14</v>
      </c>
      <c r="F56" s="14">
        <v>0</v>
      </c>
      <c r="G56" s="14"/>
      <c r="H56" s="14"/>
      <c r="I56" s="14"/>
      <c r="J56" s="14"/>
      <c r="K56" s="14"/>
      <c r="L56" s="14"/>
    </row>
    <row r="57" spans="1:12" s="7" customFormat="1" ht="33" customHeight="1">
      <c r="A57" s="353"/>
      <c r="B57" s="354"/>
      <c r="C57" s="354"/>
      <c r="D57" s="355"/>
      <c r="E57" s="82" t="s">
        <v>15</v>
      </c>
      <c r="F57" s="14">
        <v>0</v>
      </c>
      <c r="G57" s="14"/>
      <c r="H57" s="14"/>
      <c r="I57" s="14"/>
      <c r="J57" s="14"/>
      <c r="K57" s="14"/>
      <c r="L57" s="14"/>
    </row>
    <row r="58" spans="1:12" s="96" customFormat="1" ht="15.75">
      <c r="A58" s="98"/>
      <c r="B58" s="329" t="s">
        <v>76</v>
      </c>
      <c r="C58" s="329"/>
      <c r="D58" s="329"/>
      <c r="E58" s="329"/>
      <c r="F58" s="329"/>
      <c r="G58" s="329"/>
      <c r="H58" s="329"/>
      <c r="I58" s="329"/>
      <c r="J58" s="329"/>
      <c r="K58" s="329"/>
      <c r="L58" s="329"/>
    </row>
    <row r="59" spans="1:12" s="65" customFormat="1" ht="15.75" customHeight="1">
      <c r="A59" s="340" t="s">
        <v>77</v>
      </c>
      <c r="B59" s="343" t="s">
        <v>78</v>
      </c>
      <c r="C59" s="300" t="s">
        <v>39</v>
      </c>
      <c r="D59" s="277" t="s">
        <v>173</v>
      </c>
      <c r="E59" s="48" t="s">
        <v>11</v>
      </c>
      <c r="F59" s="9">
        <v>30</v>
      </c>
      <c r="G59" s="37">
        <v>10</v>
      </c>
      <c r="H59" s="37">
        <v>10</v>
      </c>
      <c r="I59" s="37">
        <v>10</v>
      </c>
      <c r="J59" s="37">
        <v>0</v>
      </c>
      <c r="K59" s="37">
        <v>0</v>
      </c>
      <c r="L59" s="37">
        <v>0</v>
      </c>
    </row>
    <row r="60" spans="1:12" s="65" customFormat="1" ht="31.5" customHeight="1">
      <c r="A60" s="341"/>
      <c r="B60" s="344"/>
      <c r="C60" s="346"/>
      <c r="D60" s="278"/>
      <c r="E60" s="89" t="s">
        <v>13</v>
      </c>
      <c r="F60" s="12">
        <v>0</v>
      </c>
      <c r="G60" s="29"/>
      <c r="H60" s="29"/>
      <c r="I60" s="29"/>
      <c r="J60" s="29"/>
      <c r="K60" s="29"/>
      <c r="L60" s="29"/>
    </row>
    <row r="61" spans="1:12" s="65" customFormat="1" ht="15.75">
      <c r="A61" s="341"/>
      <c r="B61" s="344"/>
      <c r="C61" s="346"/>
      <c r="D61" s="278"/>
      <c r="E61" s="89" t="s">
        <v>14</v>
      </c>
      <c r="F61" s="12">
        <v>30</v>
      </c>
      <c r="G61" s="29">
        <v>10</v>
      </c>
      <c r="H61" s="29">
        <v>10</v>
      </c>
      <c r="I61" s="29">
        <v>10</v>
      </c>
      <c r="J61" s="29"/>
      <c r="K61" s="29"/>
      <c r="L61" s="29"/>
    </row>
    <row r="62" spans="1:12" s="65" customFormat="1" ht="31.5">
      <c r="A62" s="342"/>
      <c r="B62" s="345"/>
      <c r="C62" s="301"/>
      <c r="D62" s="279"/>
      <c r="E62" s="89" t="s">
        <v>15</v>
      </c>
      <c r="F62" s="12">
        <v>0</v>
      </c>
      <c r="G62" s="29"/>
      <c r="H62" s="29"/>
      <c r="I62" s="29"/>
      <c r="J62" s="29"/>
      <c r="K62" s="29"/>
      <c r="L62" s="29"/>
    </row>
    <row r="63" spans="1:12" s="36" customFormat="1" ht="15.75">
      <c r="A63" s="328" t="s">
        <v>79</v>
      </c>
      <c r="B63" s="328"/>
      <c r="C63" s="328"/>
      <c r="D63" s="328"/>
      <c r="E63" s="48" t="s">
        <v>11</v>
      </c>
      <c r="F63" s="9">
        <v>30</v>
      </c>
      <c r="G63" s="37">
        <v>10</v>
      </c>
      <c r="H63" s="37">
        <v>10</v>
      </c>
      <c r="I63" s="37">
        <v>10</v>
      </c>
      <c r="J63" s="37">
        <v>0</v>
      </c>
      <c r="K63" s="37">
        <v>0</v>
      </c>
      <c r="L63" s="37">
        <v>0</v>
      </c>
    </row>
    <row r="64" spans="1:12" s="31" customFormat="1" ht="15.75">
      <c r="A64" s="328"/>
      <c r="B64" s="328"/>
      <c r="C64" s="328"/>
      <c r="D64" s="328"/>
      <c r="E64" s="89" t="s">
        <v>13</v>
      </c>
      <c r="F64" s="12">
        <v>0</v>
      </c>
      <c r="G64" s="29"/>
      <c r="H64" s="29"/>
      <c r="I64" s="29"/>
      <c r="J64" s="29">
        <v>0</v>
      </c>
      <c r="K64" s="29">
        <v>0</v>
      </c>
      <c r="L64" s="29">
        <v>0</v>
      </c>
    </row>
    <row r="65" spans="1:12" s="31" customFormat="1" ht="15.75">
      <c r="A65" s="328"/>
      <c r="B65" s="328"/>
      <c r="C65" s="328"/>
      <c r="D65" s="328"/>
      <c r="E65" s="89" t="s">
        <v>14</v>
      </c>
      <c r="F65" s="12">
        <v>30</v>
      </c>
      <c r="G65" s="29">
        <v>10</v>
      </c>
      <c r="H65" s="29">
        <v>10</v>
      </c>
      <c r="I65" s="29">
        <v>10</v>
      </c>
      <c r="J65" s="29">
        <v>0</v>
      </c>
      <c r="K65" s="29">
        <v>0</v>
      </c>
      <c r="L65" s="29">
        <v>0</v>
      </c>
    </row>
    <row r="66" spans="1:12" s="31" customFormat="1" ht="31.5">
      <c r="A66" s="328"/>
      <c r="B66" s="328"/>
      <c r="C66" s="328"/>
      <c r="D66" s="328"/>
      <c r="E66" s="89" t="s">
        <v>15</v>
      </c>
      <c r="F66" s="14">
        <v>0</v>
      </c>
      <c r="G66" s="29">
        <v>0</v>
      </c>
      <c r="H66" s="29">
        <v>0</v>
      </c>
      <c r="I66" s="29">
        <v>0</v>
      </c>
      <c r="J66" s="29">
        <v>0</v>
      </c>
      <c r="K66" s="29">
        <v>0</v>
      </c>
      <c r="L66" s="29">
        <v>0</v>
      </c>
    </row>
    <row r="67" spans="1:12" s="36" customFormat="1" ht="15.75">
      <c r="A67" s="328" t="s">
        <v>80</v>
      </c>
      <c r="B67" s="328"/>
      <c r="C67" s="328"/>
      <c r="D67" s="328"/>
      <c r="E67" s="48" t="s">
        <v>11</v>
      </c>
      <c r="F67" s="9">
        <f>SUM(F68:F70)</f>
        <v>2930</v>
      </c>
      <c r="G67" s="9">
        <f aca="true" t="shared" si="0" ref="G67:L67">SUM(G68:G70)</f>
        <v>1410</v>
      </c>
      <c r="H67" s="9">
        <f t="shared" si="0"/>
        <v>1410</v>
      </c>
      <c r="I67" s="9">
        <f t="shared" si="0"/>
        <v>110</v>
      </c>
      <c r="J67" s="9">
        <f t="shared" si="0"/>
        <v>0</v>
      </c>
      <c r="K67" s="9">
        <f t="shared" si="0"/>
        <v>0</v>
      </c>
      <c r="L67" s="9">
        <f t="shared" si="0"/>
        <v>0</v>
      </c>
    </row>
    <row r="68" spans="1:12" s="31" customFormat="1" ht="15.75">
      <c r="A68" s="328"/>
      <c r="B68" s="328"/>
      <c r="C68" s="328"/>
      <c r="D68" s="328"/>
      <c r="E68" s="89" t="s">
        <v>13</v>
      </c>
      <c r="F68" s="14"/>
      <c r="G68" s="29"/>
      <c r="H68" s="29"/>
      <c r="I68" s="29"/>
      <c r="J68" s="29"/>
      <c r="K68" s="29"/>
      <c r="L68" s="29"/>
    </row>
    <row r="69" spans="1:12" s="31" customFormat="1" ht="15.75">
      <c r="A69" s="328"/>
      <c r="B69" s="328"/>
      <c r="C69" s="328"/>
      <c r="D69" s="328"/>
      <c r="E69" s="89" t="s">
        <v>14</v>
      </c>
      <c r="F69" s="14">
        <f>SUM(G69:I69)</f>
        <v>2930</v>
      </c>
      <c r="G69" s="29">
        <f>G65+G43+G22</f>
        <v>1410</v>
      </c>
      <c r="H69" s="29">
        <f>H65+H43+H22</f>
        <v>1410</v>
      </c>
      <c r="I69" s="29">
        <f>I65+I43+I22</f>
        <v>110</v>
      </c>
      <c r="J69" s="29"/>
      <c r="K69" s="29"/>
      <c r="L69" s="29"/>
    </row>
    <row r="70" spans="1:12" s="31" customFormat="1" ht="31.5">
      <c r="A70" s="328"/>
      <c r="B70" s="328"/>
      <c r="C70" s="328"/>
      <c r="D70" s="328"/>
      <c r="E70" s="89" t="s">
        <v>15</v>
      </c>
      <c r="F70" s="14"/>
      <c r="G70" s="29"/>
      <c r="H70" s="29"/>
      <c r="I70" s="29"/>
      <c r="J70" s="29"/>
      <c r="K70" s="29"/>
      <c r="L70" s="29"/>
    </row>
  </sheetData>
  <sheetProtection/>
  <mergeCells count="55">
    <mergeCell ref="B50:B53"/>
    <mergeCell ref="C50:C53"/>
    <mergeCell ref="A41:D44"/>
    <mergeCell ref="B45:L45"/>
    <mergeCell ref="A46:A49"/>
    <mergeCell ref="B46:B49"/>
    <mergeCell ref="D50:D53"/>
    <mergeCell ref="A50:A53"/>
    <mergeCell ref="C46:C49"/>
    <mergeCell ref="D46:D49"/>
    <mergeCell ref="A63:D66"/>
    <mergeCell ref="A67:D70"/>
    <mergeCell ref="A54:D57"/>
    <mergeCell ref="B58:L58"/>
    <mergeCell ref="A59:A62"/>
    <mergeCell ref="B59:B62"/>
    <mergeCell ref="C59:C62"/>
    <mergeCell ref="D59:D62"/>
    <mergeCell ref="A33:A36"/>
    <mergeCell ref="B33:B36"/>
    <mergeCell ref="C33:C36"/>
    <mergeCell ref="D33:D36"/>
    <mergeCell ref="A37:A40"/>
    <mergeCell ref="B37:B40"/>
    <mergeCell ref="C37:C40"/>
    <mergeCell ref="D37:D40"/>
    <mergeCell ref="A25:A28"/>
    <mergeCell ref="B25:B28"/>
    <mergeCell ref="C25:C28"/>
    <mergeCell ref="D25:D28"/>
    <mergeCell ref="A29:A32"/>
    <mergeCell ref="B29:B32"/>
    <mergeCell ref="C29:C32"/>
    <mergeCell ref="D29:D32"/>
    <mergeCell ref="A16:A19"/>
    <mergeCell ref="B16:B19"/>
    <mergeCell ref="C16:C19"/>
    <mergeCell ref="D16:D19"/>
    <mergeCell ref="A20:D23"/>
    <mergeCell ref="B24:L24"/>
    <mergeCell ref="A7:D10"/>
    <mergeCell ref="B11:L11"/>
    <mergeCell ref="A12:A15"/>
    <mergeCell ref="B12:B15"/>
    <mergeCell ref="C12:C15"/>
    <mergeCell ref="D12:D15"/>
    <mergeCell ref="B6:L6"/>
    <mergeCell ref="A2:L2"/>
    <mergeCell ref="F3:L3"/>
    <mergeCell ref="E3:E4"/>
    <mergeCell ref="D3:D4"/>
    <mergeCell ref="I1:L1"/>
    <mergeCell ref="C3:C4"/>
    <mergeCell ref="B3:B4"/>
    <mergeCell ref="A3:A4"/>
  </mergeCells>
  <conditionalFormatting sqref="A68:E70 A64:E66 G60:IV62 A60:E62 G55:IV57 A55:E57 F51:L53 M47:IV53 G47:L49 A42:E44 G38:IV40 G34:IV36 G30:IV32 G21:IV23 A21:E23 G17:IV19 G13:IV15 A13:E15 G8:IV10 A8:E10 A17:E19 A26:E28 A30:E32 A34:E36 A47:E53 G42:IV44 F43 G26:IV28 F27:H27 A38:C40 E38:E40 C59:D62 G64:IV66 G68:IV70">
    <cfRule type="cellIs" priority="16" dxfId="47" operator="equal">
      <formula>0</formula>
    </cfRule>
  </conditionalFormatting>
  <conditionalFormatting sqref="M50:IV50 F51:F53 A50:E50">
    <cfRule type="cellIs" priority="15" dxfId="46" operator="equal">
      <formula>0</formula>
    </cfRule>
  </conditionalFormatting>
  <conditionalFormatting sqref="D12:D19">
    <cfRule type="cellIs" priority="14" dxfId="47" operator="equal" stopIfTrue="1">
      <formula>0</formula>
    </cfRule>
  </conditionalFormatting>
  <conditionalFormatting sqref="D12 D16">
    <cfRule type="cellIs" priority="13" dxfId="46" operator="equal" stopIfTrue="1">
      <formula>0</formula>
    </cfRule>
  </conditionalFormatting>
  <conditionalFormatting sqref="D12:D19">
    <cfRule type="cellIs" priority="12" dxfId="45" operator="equal">
      <formula>0</formula>
    </cfRule>
  </conditionalFormatting>
  <conditionalFormatting sqref="D25:D37">
    <cfRule type="cellIs" priority="11" dxfId="47" operator="equal" stopIfTrue="1">
      <formula>0</formula>
    </cfRule>
  </conditionalFormatting>
  <conditionalFormatting sqref="D25 D29 D33 D37">
    <cfRule type="cellIs" priority="10" dxfId="46" operator="equal" stopIfTrue="1">
      <formula>0</formula>
    </cfRule>
  </conditionalFormatting>
  <conditionalFormatting sqref="D25:D37">
    <cfRule type="cellIs" priority="9" dxfId="45" operator="equal">
      <formula>0</formula>
    </cfRule>
  </conditionalFormatting>
  <conditionalFormatting sqref="D46 D50">
    <cfRule type="cellIs" priority="8" dxfId="47" operator="equal" stopIfTrue="1">
      <formula>0</formula>
    </cfRule>
  </conditionalFormatting>
  <conditionalFormatting sqref="D46 D50">
    <cfRule type="cellIs" priority="7" dxfId="46" operator="equal" stopIfTrue="1">
      <formula>0</formula>
    </cfRule>
  </conditionalFormatting>
  <conditionalFormatting sqref="D46 D50">
    <cfRule type="cellIs" priority="6" dxfId="45" operator="equal">
      <formula>0</formula>
    </cfRule>
  </conditionalFormatting>
  <conditionalFormatting sqref="C59">
    <cfRule type="cellIs" priority="5" dxfId="46" operator="equal">
      <formula>0</formula>
    </cfRule>
  </conditionalFormatting>
  <conditionalFormatting sqref="D59">
    <cfRule type="cellIs" priority="4" dxfId="46" operator="equal">
      <formula>0</formula>
    </cfRule>
  </conditionalFormatting>
  <conditionalFormatting sqref="D59">
    <cfRule type="cellIs" priority="3" dxfId="47" operator="equal" stopIfTrue="1">
      <formula>0</formula>
    </cfRule>
  </conditionalFormatting>
  <conditionalFormatting sqref="D59">
    <cfRule type="cellIs" priority="2" dxfId="46" operator="equal" stopIfTrue="1">
      <formula>0</formula>
    </cfRule>
  </conditionalFormatting>
  <conditionalFormatting sqref="D59">
    <cfRule type="cellIs" priority="1" dxfId="45" operator="equal">
      <formula>0</formula>
    </cfRule>
  </conditionalFormatting>
  <printOptions/>
  <pageMargins left="0.7" right="0.7" top="0.75" bottom="0.75" header="0.3" footer="0.3"/>
  <pageSetup firstPageNumber="166" useFirstPageNumber="1" horizontalDpi="600" verticalDpi="600" orientation="landscape" paperSize="9" scale="71" r:id="rId1"/>
  <headerFooter>
    <oddFooter>&amp;R&amp;"Times New Roman,обычный"&amp;P</oddFooter>
  </headerFooter>
  <rowBreaks count="1" manualBreakCount="1">
    <brk id="28" max="11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L19"/>
  <sheetViews>
    <sheetView view="pageBreakPreview" zoomScaleSheetLayoutView="100" workbookViewId="0" topLeftCell="A11">
      <selection activeCell="F9" sqref="F9"/>
    </sheetView>
  </sheetViews>
  <sheetFormatPr defaultColWidth="9.140625" defaultRowHeight="15"/>
  <cols>
    <col min="1" max="1" width="6.421875" style="41" bestFit="1" customWidth="1"/>
    <col min="2" max="2" width="31.57421875" style="42" customWidth="1"/>
    <col min="3" max="3" width="15.00390625" style="23" customWidth="1"/>
    <col min="4" max="4" width="27.57421875" style="43" customWidth="1"/>
    <col min="5" max="5" width="18.8515625" style="23" customWidth="1"/>
    <col min="6" max="9" width="11.57421875" style="23" customWidth="1"/>
    <col min="10" max="12" width="7.28125" style="23" customWidth="1"/>
    <col min="13" max="16384" width="9.140625" style="23" customWidth="1"/>
  </cols>
  <sheetData>
    <row r="1" spans="1:12" s="65" customFormat="1" ht="15.75">
      <c r="A1" s="62"/>
      <c r="B1" s="63"/>
      <c r="C1" s="63"/>
      <c r="D1" s="63"/>
      <c r="E1" s="1"/>
      <c r="F1" s="64"/>
      <c r="G1" s="64"/>
      <c r="H1" s="64"/>
      <c r="I1" s="327" t="s">
        <v>145</v>
      </c>
      <c r="J1" s="327"/>
      <c r="K1" s="327"/>
      <c r="L1" s="327"/>
    </row>
    <row r="2" spans="1:12" ht="20.25" customHeight="1">
      <c r="A2" s="245" t="s">
        <v>108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</row>
    <row r="3" spans="1:12" ht="25.5" customHeight="1">
      <c r="A3" s="246" t="s">
        <v>0</v>
      </c>
      <c r="B3" s="247" t="s">
        <v>2</v>
      </c>
      <c r="C3" s="325" t="s">
        <v>3</v>
      </c>
      <c r="D3" s="247" t="s">
        <v>4</v>
      </c>
      <c r="E3" s="247" t="s">
        <v>33</v>
      </c>
      <c r="F3" s="316" t="s">
        <v>6</v>
      </c>
      <c r="G3" s="317"/>
      <c r="H3" s="317"/>
      <c r="I3" s="317"/>
      <c r="J3" s="317"/>
      <c r="K3" s="317"/>
      <c r="L3" s="317"/>
    </row>
    <row r="4" spans="1:12" ht="47.25" customHeight="1">
      <c r="A4" s="246"/>
      <c r="B4" s="248"/>
      <c r="C4" s="325"/>
      <c r="D4" s="248"/>
      <c r="E4" s="248"/>
      <c r="F4" s="6" t="s">
        <v>164</v>
      </c>
      <c r="G4" s="6">
        <v>2013</v>
      </c>
      <c r="H4" s="6">
        <v>2014</v>
      </c>
      <c r="I4" s="6">
        <v>2015</v>
      </c>
      <c r="J4" s="6">
        <v>2016</v>
      </c>
      <c r="K4" s="6">
        <v>2017</v>
      </c>
      <c r="L4" s="6">
        <v>2018</v>
      </c>
    </row>
    <row r="5" spans="1:12" ht="17.25" customHeight="1">
      <c r="A5" s="25" t="s">
        <v>7</v>
      </c>
      <c r="B5" s="75">
        <v>2</v>
      </c>
      <c r="C5" s="26">
        <v>3</v>
      </c>
      <c r="D5" s="75">
        <v>4</v>
      </c>
      <c r="E5" s="46">
        <v>5</v>
      </c>
      <c r="F5" s="26">
        <v>6</v>
      </c>
      <c r="G5" s="26">
        <v>7</v>
      </c>
      <c r="H5" s="26">
        <v>8</v>
      </c>
      <c r="I5" s="26">
        <v>9</v>
      </c>
      <c r="J5" s="26">
        <v>10</v>
      </c>
      <c r="K5" s="26">
        <v>11</v>
      </c>
      <c r="L5" s="26">
        <v>12</v>
      </c>
    </row>
    <row r="6" spans="1:12" ht="33.75" customHeight="1">
      <c r="A6" s="25"/>
      <c r="B6" s="240" t="str">
        <f>'Приложение 2'!B6:L6</f>
        <v>Цель: Обеспечение надежности, качества и эффективности работы коммунального комплекса в соответствии с планируемыми потребностями развития муниципального образования на период 2013-2018 годы </v>
      </c>
      <c r="C6" s="241"/>
      <c r="D6" s="241"/>
      <c r="E6" s="241"/>
      <c r="F6" s="241"/>
      <c r="G6" s="241"/>
      <c r="H6" s="241"/>
      <c r="I6" s="241"/>
      <c r="J6" s="241"/>
      <c r="K6" s="241"/>
      <c r="L6" s="241"/>
    </row>
    <row r="7" spans="1:12" ht="15.75" customHeight="1">
      <c r="A7" s="25"/>
      <c r="B7" s="242" t="s">
        <v>172</v>
      </c>
      <c r="C7" s="243"/>
      <c r="D7" s="243"/>
      <c r="E7" s="243"/>
      <c r="F7" s="243"/>
      <c r="G7" s="243"/>
      <c r="H7" s="243"/>
      <c r="I7" s="243"/>
      <c r="J7" s="243"/>
      <c r="K7" s="243"/>
      <c r="L7" s="243"/>
    </row>
    <row r="8" spans="1:12" s="33" customFormat="1" ht="15.75" customHeight="1">
      <c r="A8" s="280" t="s">
        <v>77</v>
      </c>
      <c r="B8" s="284" t="s">
        <v>109</v>
      </c>
      <c r="C8" s="304" t="s">
        <v>39</v>
      </c>
      <c r="D8" s="332" t="s">
        <v>173</v>
      </c>
      <c r="E8" s="48" t="s">
        <v>11</v>
      </c>
      <c r="F8" s="9">
        <f>SUM(G8:I8)</f>
        <v>11600</v>
      </c>
      <c r="G8" s="9">
        <f>SUM(G12:G15)</f>
        <v>4100</v>
      </c>
      <c r="H8" s="9">
        <f>SUM(H12:H15)</f>
        <v>4100</v>
      </c>
      <c r="I8" s="9">
        <f>SUM(I12:I15)</f>
        <v>3400</v>
      </c>
      <c r="J8" s="9">
        <f>SUM(J9:J11)</f>
        <v>0</v>
      </c>
      <c r="K8" s="9">
        <f>SUM(K9:K11)</f>
        <v>0</v>
      </c>
      <c r="L8" s="9">
        <f>SUM(L9:L11)</f>
        <v>0</v>
      </c>
    </row>
    <row r="9" spans="1:12" s="31" customFormat="1" ht="31.5">
      <c r="A9" s="281"/>
      <c r="B9" s="285"/>
      <c r="C9" s="305"/>
      <c r="D9" s="332"/>
      <c r="E9" s="3" t="s">
        <v>13</v>
      </c>
      <c r="F9" s="29"/>
      <c r="G9" s="29"/>
      <c r="H9" s="29"/>
      <c r="I9" s="29"/>
      <c r="J9" s="29"/>
      <c r="K9" s="29"/>
      <c r="L9" s="29"/>
    </row>
    <row r="10" spans="1:12" s="31" customFormat="1" ht="15.75">
      <c r="A10" s="281"/>
      <c r="B10" s="285"/>
      <c r="C10" s="305"/>
      <c r="D10" s="332"/>
      <c r="E10" s="3" t="s">
        <v>14</v>
      </c>
      <c r="F10" s="29"/>
      <c r="G10" s="29"/>
      <c r="H10" s="29"/>
      <c r="I10" s="29"/>
      <c r="J10" s="29"/>
      <c r="K10" s="29"/>
      <c r="L10" s="29"/>
    </row>
    <row r="11" spans="1:12" s="31" customFormat="1" ht="31.5">
      <c r="A11" s="282"/>
      <c r="B11" s="286"/>
      <c r="C11" s="306"/>
      <c r="D11" s="332"/>
      <c r="E11" s="3" t="s">
        <v>15</v>
      </c>
      <c r="F11" s="29"/>
      <c r="G11" s="29"/>
      <c r="H11" s="29"/>
      <c r="I11" s="29"/>
      <c r="J11" s="29"/>
      <c r="K11" s="29"/>
      <c r="L11" s="29"/>
    </row>
    <row r="12" spans="1:12" s="36" customFormat="1" ht="63">
      <c r="A12" s="105" t="s">
        <v>113</v>
      </c>
      <c r="B12" s="106" t="s">
        <v>110</v>
      </c>
      <c r="C12" s="126" t="s">
        <v>39</v>
      </c>
      <c r="D12" s="125" t="s">
        <v>220</v>
      </c>
      <c r="E12" s="48" t="s">
        <v>11</v>
      </c>
      <c r="F12" s="9">
        <f>SUM(G12:I12)</f>
        <v>4500</v>
      </c>
      <c r="G12" s="37">
        <v>1500</v>
      </c>
      <c r="H12" s="37">
        <v>1500</v>
      </c>
      <c r="I12" s="37">
        <v>1500</v>
      </c>
      <c r="J12" s="37">
        <v>0</v>
      </c>
      <c r="K12" s="37">
        <v>0</v>
      </c>
      <c r="L12" s="37">
        <v>0</v>
      </c>
    </row>
    <row r="13" spans="1:12" s="36" customFormat="1" ht="63">
      <c r="A13" s="105" t="s">
        <v>114</v>
      </c>
      <c r="B13" s="106" t="s">
        <v>111</v>
      </c>
      <c r="C13" s="126" t="s">
        <v>39</v>
      </c>
      <c r="D13" s="125" t="s">
        <v>221</v>
      </c>
      <c r="E13" s="48" t="s">
        <v>11</v>
      </c>
      <c r="F13" s="9">
        <f>SUM(G13:I13)</f>
        <v>3900</v>
      </c>
      <c r="G13" s="37">
        <v>1500</v>
      </c>
      <c r="H13" s="37">
        <v>1500</v>
      </c>
      <c r="I13" s="37">
        <v>900</v>
      </c>
      <c r="J13" s="37">
        <v>0</v>
      </c>
      <c r="K13" s="37">
        <v>0</v>
      </c>
      <c r="L13" s="37">
        <v>0</v>
      </c>
    </row>
    <row r="14" spans="1:12" s="36" customFormat="1" ht="63">
      <c r="A14" s="105" t="s">
        <v>115</v>
      </c>
      <c r="B14" s="106" t="s">
        <v>112</v>
      </c>
      <c r="C14" s="126" t="s">
        <v>39</v>
      </c>
      <c r="D14" s="125" t="s">
        <v>173</v>
      </c>
      <c r="E14" s="48" t="s">
        <v>11</v>
      </c>
      <c r="F14" s="9">
        <f>SUM(G14:I14)</f>
        <v>1800</v>
      </c>
      <c r="G14" s="37">
        <v>600</v>
      </c>
      <c r="H14" s="37">
        <v>600</v>
      </c>
      <c r="I14" s="37">
        <v>600</v>
      </c>
      <c r="J14" s="37">
        <v>0</v>
      </c>
      <c r="K14" s="37">
        <v>0</v>
      </c>
      <c r="L14" s="37">
        <v>0</v>
      </c>
    </row>
    <row r="15" spans="1:12" s="36" customFormat="1" ht="63">
      <c r="A15" s="145" t="s">
        <v>116</v>
      </c>
      <c r="B15" s="147" t="s">
        <v>267</v>
      </c>
      <c r="C15" s="148" t="s">
        <v>39</v>
      </c>
      <c r="D15" s="146" t="s">
        <v>173</v>
      </c>
      <c r="E15" s="48" t="s">
        <v>11</v>
      </c>
      <c r="F15" s="9">
        <f>SUM(G15:I15)</f>
        <v>1400</v>
      </c>
      <c r="G15" s="37">
        <v>500</v>
      </c>
      <c r="H15" s="37">
        <v>500</v>
      </c>
      <c r="I15" s="37">
        <v>400</v>
      </c>
      <c r="J15" s="37">
        <v>0</v>
      </c>
      <c r="K15" s="37">
        <v>0</v>
      </c>
      <c r="L15" s="37">
        <v>0</v>
      </c>
    </row>
    <row r="16" spans="1:12" ht="15.75">
      <c r="A16" s="280"/>
      <c r="B16" s="284" t="s">
        <v>32</v>
      </c>
      <c r="C16" s="304"/>
      <c r="D16" s="304"/>
      <c r="E16" s="48" t="s">
        <v>11</v>
      </c>
      <c r="F16" s="9">
        <f>F18</f>
        <v>11600</v>
      </c>
      <c r="G16" s="9">
        <f>G18</f>
        <v>4100</v>
      </c>
      <c r="H16" s="9">
        <f>H18</f>
        <v>4100</v>
      </c>
      <c r="I16" s="9">
        <f>I18</f>
        <v>3400</v>
      </c>
      <c r="J16" s="9">
        <f>SUM(J17:J19)</f>
        <v>0</v>
      </c>
      <c r="K16" s="9">
        <f>SUM(K17:K19)</f>
        <v>0</v>
      </c>
      <c r="L16" s="9">
        <f>SUM(L17:L19)</f>
        <v>0</v>
      </c>
    </row>
    <row r="17" spans="1:12" ht="31.5">
      <c r="A17" s="281"/>
      <c r="B17" s="285"/>
      <c r="C17" s="305"/>
      <c r="D17" s="305"/>
      <c r="E17" s="3" t="s">
        <v>13</v>
      </c>
      <c r="F17" s="29"/>
      <c r="G17" s="29"/>
      <c r="H17" s="29"/>
      <c r="I17" s="29"/>
      <c r="J17" s="29"/>
      <c r="K17" s="29"/>
      <c r="L17" s="29"/>
    </row>
    <row r="18" spans="1:12" ht="15.75">
      <c r="A18" s="281"/>
      <c r="B18" s="285"/>
      <c r="C18" s="305"/>
      <c r="D18" s="305"/>
      <c r="E18" s="3" t="s">
        <v>14</v>
      </c>
      <c r="F18" s="29">
        <f>SUM(G18:I18)</f>
        <v>11600</v>
      </c>
      <c r="G18" s="29">
        <f>G8</f>
        <v>4100</v>
      </c>
      <c r="H18" s="29">
        <f>H8</f>
        <v>4100</v>
      </c>
      <c r="I18" s="29">
        <f>I8</f>
        <v>3400</v>
      </c>
      <c r="J18" s="29"/>
      <c r="K18" s="29"/>
      <c r="L18" s="29"/>
    </row>
    <row r="19" spans="1:12" ht="31.5">
      <c r="A19" s="282"/>
      <c r="B19" s="286"/>
      <c r="C19" s="306"/>
      <c r="D19" s="306"/>
      <c r="E19" s="3" t="s">
        <v>15</v>
      </c>
      <c r="F19" s="29"/>
      <c r="G19" s="29"/>
      <c r="H19" s="29"/>
      <c r="I19" s="29"/>
      <c r="J19" s="29"/>
      <c r="K19" s="29"/>
      <c r="L19" s="29"/>
    </row>
  </sheetData>
  <sheetProtection/>
  <mergeCells count="18">
    <mergeCell ref="A16:A19"/>
    <mergeCell ref="B16:B19"/>
    <mergeCell ref="C16:C19"/>
    <mergeCell ref="D16:D19"/>
    <mergeCell ref="I1:L1"/>
    <mergeCell ref="B6:L6"/>
    <mergeCell ref="B7:L7"/>
    <mergeCell ref="A8:A11"/>
    <mergeCell ref="B8:B11"/>
    <mergeCell ref="C8:C11"/>
    <mergeCell ref="D8:D11"/>
    <mergeCell ref="A2:L2"/>
    <mergeCell ref="A3:A4"/>
    <mergeCell ref="B3:B4"/>
    <mergeCell ref="C3:C4"/>
    <mergeCell ref="D3:D4"/>
    <mergeCell ref="E3:E4"/>
    <mergeCell ref="F3:L3"/>
  </mergeCells>
  <conditionalFormatting sqref="F4:L4 F7:L7">
    <cfRule type="cellIs" priority="6" dxfId="47" operator="equal" stopIfTrue="1">
      <formula>0</formula>
    </cfRule>
  </conditionalFormatting>
  <conditionalFormatting sqref="F4:L4">
    <cfRule type="cellIs" priority="5" dxfId="45" operator="equal">
      <formula>0</formula>
    </cfRule>
  </conditionalFormatting>
  <conditionalFormatting sqref="F7">
    <cfRule type="cellIs" priority="1" dxfId="46" operator="equal">
      <formula>0</formula>
    </cfRule>
  </conditionalFormatting>
  <printOptions/>
  <pageMargins left="0.7" right="0.7" top="0.75" bottom="0.75" header="0.3" footer="0.3"/>
  <pageSetup firstPageNumber="170" useFirstPageNumber="1" fitToHeight="6" horizontalDpi="600" verticalDpi="600" orientation="landscape" paperSize="9" scale="66" r:id="rId1"/>
  <headerFooter>
    <oddFooter>&amp;R&amp;"Times New Roman,обычный"&amp;P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R146"/>
  <sheetViews>
    <sheetView view="pageBreakPreview" zoomScaleSheetLayoutView="100" workbookViewId="0" topLeftCell="A1">
      <selection activeCell="F77" sqref="F77"/>
    </sheetView>
  </sheetViews>
  <sheetFormatPr defaultColWidth="9.140625" defaultRowHeight="15"/>
  <cols>
    <col min="1" max="1" width="8.00390625" style="41" customWidth="1"/>
    <col min="2" max="2" width="30.8515625" style="42" customWidth="1"/>
    <col min="3" max="3" width="12.140625" style="23" customWidth="1"/>
    <col min="4" max="4" width="33.421875" style="43" customWidth="1"/>
    <col min="5" max="5" width="22.8515625" style="23" customWidth="1"/>
    <col min="6" max="12" width="14.7109375" style="23" customWidth="1"/>
    <col min="13" max="16384" width="9.140625" style="23" customWidth="1"/>
  </cols>
  <sheetData>
    <row r="1" spans="1:12" s="65" customFormat="1" ht="15.75" customHeight="1">
      <c r="A1" s="62"/>
      <c r="B1" s="63"/>
      <c r="C1" s="63"/>
      <c r="D1" s="63"/>
      <c r="E1" s="1"/>
      <c r="F1" s="64"/>
      <c r="G1" s="64"/>
      <c r="H1" s="64"/>
      <c r="I1" s="327" t="s">
        <v>146</v>
      </c>
      <c r="J1" s="327"/>
      <c r="K1" s="327"/>
      <c r="L1" s="327"/>
    </row>
    <row r="2" spans="1:12" ht="19.5" customHeight="1">
      <c r="A2" s="245" t="s">
        <v>81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</row>
    <row r="3" spans="1:12" ht="25.5" customHeight="1">
      <c r="A3" s="246" t="s">
        <v>0</v>
      </c>
      <c r="B3" s="325" t="s">
        <v>2</v>
      </c>
      <c r="C3" s="325" t="s">
        <v>3</v>
      </c>
      <c r="D3" s="325" t="s">
        <v>4</v>
      </c>
      <c r="E3" s="325" t="s">
        <v>33</v>
      </c>
      <c r="F3" s="359" t="s">
        <v>6</v>
      </c>
      <c r="G3" s="359"/>
      <c r="H3" s="359"/>
      <c r="I3" s="359"/>
      <c r="J3" s="359"/>
      <c r="K3" s="359"/>
      <c r="L3" s="359"/>
    </row>
    <row r="4" spans="1:12" ht="51" customHeight="1">
      <c r="A4" s="246"/>
      <c r="B4" s="325"/>
      <c r="C4" s="325"/>
      <c r="D4" s="325"/>
      <c r="E4" s="325"/>
      <c r="F4" s="127" t="s">
        <v>164</v>
      </c>
      <c r="G4" s="6">
        <v>2013</v>
      </c>
      <c r="H4" s="6">
        <v>2014</v>
      </c>
      <c r="I4" s="6">
        <v>2015</v>
      </c>
      <c r="J4" s="6">
        <v>2016</v>
      </c>
      <c r="K4" s="6">
        <v>2017</v>
      </c>
      <c r="L4" s="6">
        <v>2018</v>
      </c>
    </row>
    <row r="5" spans="1:12" ht="17.25" customHeight="1">
      <c r="A5" s="77" t="s">
        <v>7</v>
      </c>
      <c r="B5" s="79">
        <v>2</v>
      </c>
      <c r="C5" s="79">
        <v>3</v>
      </c>
      <c r="D5" s="79">
        <v>4</v>
      </c>
      <c r="E5" s="79">
        <v>5</v>
      </c>
      <c r="F5" s="79">
        <v>6</v>
      </c>
      <c r="G5" s="79">
        <v>7</v>
      </c>
      <c r="H5" s="79">
        <v>8</v>
      </c>
      <c r="I5" s="79">
        <v>9</v>
      </c>
      <c r="J5" s="79">
        <v>10</v>
      </c>
      <c r="K5" s="79">
        <v>11</v>
      </c>
      <c r="L5" s="79">
        <v>12</v>
      </c>
    </row>
    <row r="6" spans="1:12" ht="36" customHeight="1">
      <c r="A6" s="77"/>
      <c r="B6" s="360" t="str">
        <f>'Приложение 2'!B6:L6</f>
        <v>Цель: Обеспечение надежности, качества и эффективности работы коммунального комплекса в соответствии с планируемыми потребностями развития муниципального образования на период 2013-2018 годы </v>
      </c>
      <c r="C6" s="360"/>
      <c r="D6" s="360"/>
      <c r="E6" s="360"/>
      <c r="F6" s="360"/>
      <c r="G6" s="360"/>
      <c r="H6" s="360"/>
      <c r="I6" s="360"/>
      <c r="J6" s="360"/>
      <c r="K6" s="360"/>
      <c r="L6" s="360"/>
    </row>
    <row r="7" spans="1:12" ht="31.5" customHeight="1">
      <c r="A7" s="77"/>
      <c r="B7" s="242" t="s">
        <v>172</v>
      </c>
      <c r="C7" s="243"/>
      <c r="D7" s="243"/>
      <c r="E7" s="243"/>
      <c r="F7" s="243"/>
      <c r="G7" s="243"/>
      <c r="H7" s="243"/>
      <c r="I7" s="243"/>
      <c r="J7" s="243"/>
      <c r="K7" s="243"/>
      <c r="L7" s="243"/>
    </row>
    <row r="8" spans="1:12" s="33" customFormat="1" ht="42" customHeight="1">
      <c r="A8" s="318" t="s">
        <v>77</v>
      </c>
      <c r="B8" s="361" t="s">
        <v>82</v>
      </c>
      <c r="C8" s="320" t="s">
        <v>156</v>
      </c>
      <c r="D8" s="277" t="s">
        <v>173</v>
      </c>
      <c r="E8" s="48" t="s">
        <v>11</v>
      </c>
      <c r="F8" s="37">
        <f>SUM(F9:F11)</f>
        <v>5070</v>
      </c>
      <c r="G8" s="37">
        <f aca="true" t="shared" si="0" ref="G8:L8">SUM(G9:G11)</f>
        <v>1540</v>
      </c>
      <c r="H8" s="37">
        <f t="shared" si="0"/>
        <v>990</v>
      </c>
      <c r="I8" s="37">
        <f t="shared" si="0"/>
        <v>790</v>
      </c>
      <c r="J8" s="37">
        <f t="shared" si="0"/>
        <v>450</v>
      </c>
      <c r="K8" s="37">
        <f t="shared" si="0"/>
        <v>650</v>
      </c>
      <c r="L8" s="37">
        <f t="shared" si="0"/>
        <v>650</v>
      </c>
    </row>
    <row r="9" spans="1:12" s="31" customFormat="1" ht="42" customHeight="1">
      <c r="A9" s="318"/>
      <c r="B9" s="361"/>
      <c r="C9" s="320"/>
      <c r="D9" s="278"/>
      <c r="E9" s="3" t="s">
        <v>13</v>
      </c>
      <c r="F9" s="29"/>
      <c r="G9" s="29"/>
      <c r="H9" s="29"/>
      <c r="I9" s="29"/>
      <c r="J9" s="29"/>
      <c r="K9" s="29"/>
      <c r="L9" s="29"/>
    </row>
    <row r="10" spans="1:12" s="31" customFormat="1" ht="42" customHeight="1">
      <c r="A10" s="318"/>
      <c r="B10" s="361"/>
      <c r="C10" s="320"/>
      <c r="D10" s="278"/>
      <c r="E10" s="3" t="s">
        <v>14</v>
      </c>
      <c r="F10" s="29">
        <f>F59+F63+F67+F71+F75</f>
        <v>2005</v>
      </c>
      <c r="G10" s="29">
        <f aca="true" t="shared" si="1" ref="G10:L11">G59+G63+G67+G71+G75</f>
        <v>535</v>
      </c>
      <c r="H10" s="29">
        <f t="shared" si="1"/>
        <v>385</v>
      </c>
      <c r="I10" s="29">
        <f t="shared" si="1"/>
        <v>285</v>
      </c>
      <c r="J10" s="29">
        <f t="shared" si="1"/>
        <v>200</v>
      </c>
      <c r="K10" s="29">
        <f t="shared" si="1"/>
        <v>300</v>
      </c>
      <c r="L10" s="29">
        <f t="shared" si="1"/>
        <v>300</v>
      </c>
    </row>
    <row r="11" spans="1:12" s="31" customFormat="1" ht="42" customHeight="1">
      <c r="A11" s="318"/>
      <c r="B11" s="361"/>
      <c r="C11" s="320"/>
      <c r="D11" s="279"/>
      <c r="E11" s="3" t="s">
        <v>15</v>
      </c>
      <c r="F11" s="29">
        <f>F60+F64+F68+F72+F76</f>
        <v>3065</v>
      </c>
      <c r="G11" s="29">
        <f t="shared" si="1"/>
        <v>1005</v>
      </c>
      <c r="H11" s="29">
        <f t="shared" si="1"/>
        <v>605</v>
      </c>
      <c r="I11" s="29">
        <f t="shared" si="1"/>
        <v>505</v>
      </c>
      <c r="J11" s="29">
        <f t="shared" si="1"/>
        <v>250</v>
      </c>
      <c r="K11" s="29">
        <f t="shared" si="1"/>
        <v>350</v>
      </c>
      <c r="L11" s="29">
        <f t="shared" si="1"/>
        <v>350</v>
      </c>
    </row>
    <row r="12" spans="1:12" s="36" customFormat="1" ht="15.75" customHeight="1">
      <c r="A12" s="330" t="s">
        <v>113</v>
      </c>
      <c r="B12" s="331" t="s">
        <v>83</v>
      </c>
      <c r="C12" s="332">
        <v>2013</v>
      </c>
      <c r="D12" s="277" t="s">
        <v>173</v>
      </c>
      <c r="E12" s="48" t="s">
        <v>11</v>
      </c>
      <c r="F12" s="9">
        <v>0</v>
      </c>
      <c r="G12" s="37">
        <v>0</v>
      </c>
      <c r="H12" s="37">
        <v>0</v>
      </c>
      <c r="I12" s="37">
        <v>0</v>
      </c>
      <c r="J12" s="37">
        <v>0</v>
      </c>
      <c r="K12" s="37">
        <v>0</v>
      </c>
      <c r="L12" s="37">
        <v>0</v>
      </c>
    </row>
    <row r="13" spans="1:12" s="31" customFormat="1" ht="15.75">
      <c r="A13" s="330"/>
      <c r="B13" s="331"/>
      <c r="C13" s="332"/>
      <c r="D13" s="278"/>
      <c r="E13" s="3" t="s">
        <v>13</v>
      </c>
      <c r="F13" s="29"/>
      <c r="G13" s="29"/>
      <c r="H13" s="29"/>
      <c r="I13" s="72"/>
      <c r="J13" s="74"/>
      <c r="K13" s="74"/>
      <c r="L13" s="74"/>
    </row>
    <row r="14" spans="1:12" s="31" customFormat="1" ht="15.75">
      <c r="A14" s="330"/>
      <c r="B14" s="331"/>
      <c r="C14" s="332"/>
      <c r="D14" s="278"/>
      <c r="E14" s="3" t="s">
        <v>14</v>
      </c>
      <c r="F14" s="29"/>
      <c r="G14" s="29"/>
      <c r="H14" s="29"/>
      <c r="I14" s="72"/>
      <c r="J14" s="74"/>
      <c r="K14" s="74"/>
      <c r="L14" s="74"/>
    </row>
    <row r="15" spans="1:12" s="31" customFormat="1" ht="31.5">
      <c r="A15" s="330"/>
      <c r="B15" s="331"/>
      <c r="C15" s="332"/>
      <c r="D15" s="279"/>
      <c r="E15" s="3" t="s">
        <v>15</v>
      </c>
      <c r="F15" s="29"/>
      <c r="G15" s="29"/>
      <c r="H15" s="29"/>
      <c r="I15" s="72"/>
      <c r="J15" s="74"/>
      <c r="K15" s="74"/>
      <c r="L15" s="74"/>
    </row>
    <row r="16" spans="1:12" s="36" customFormat="1" ht="27.75" customHeight="1">
      <c r="A16" s="330" t="s">
        <v>114</v>
      </c>
      <c r="B16" s="331" t="s">
        <v>84</v>
      </c>
      <c r="C16" s="332" t="s">
        <v>156</v>
      </c>
      <c r="D16" s="277" t="s">
        <v>173</v>
      </c>
      <c r="E16" s="48" t="s">
        <v>11</v>
      </c>
      <c r="F16" s="9">
        <v>0</v>
      </c>
      <c r="G16" s="37">
        <v>0</v>
      </c>
      <c r="H16" s="37">
        <v>0</v>
      </c>
      <c r="I16" s="37">
        <v>0</v>
      </c>
      <c r="J16" s="37">
        <v>0</v>
      </c>
      <c r="K16" s="37">
        <v>0</v>
      </c>
      <c r="L16" s="37">
        <v>0</v>
      </c>
    </row>
    <row r="17" spans="1:12" s="31" customFormat="1" ht="27.75" customHeight="1">
      <c r="A17" s="330"/>
      <c r="B17" s="331"/>
      <c r="C17" s="332"/>
      <c r="D17" s="278"/>
      <c r="E17" s="3" t="s">
        <v>13</v>
      </c>
      <c r="F17" s="29"/>
      <c r="G17" s="29"/>
      <c r="H17" s="29"/>
      <c r="I17" s="72"/>
      <c r="J17" s="74"/>
      <c r="K17" s="74"/>
      <c r="L17" s="74"/>
    </row>
    <row r="18" spans="1:12" s="31" customFormat="1" ht="27.75" customHeight="1">
      <c r="A18" s="330"/>
      <c r="B18" s="331"/>
      <c r="C18" s="332"/>
      <c r="D18" s="278"/>
      <c r="E18" s="3" t="s">
        <v>14</v>
      </c>
      <c r="F18" s="29"/>
      <c r="G18" s="29"/>
      <c r="H18" s="29"/>
      <c r="I18" s="72"/>
      <c r="J18" s="74"/>
      <c r="K18" s="74"/>
      <c r="L18" s="74"/>
    </row>
    <row r="19" spans="1:12" s="31" customFormat="1" ht="27.75" customHeight="1">
      <c r="A19" s="330"/>
      <c r="B19" s="331"/>
      <c r="C19" s="332"/>
      <c r="D19" s="279"/>
      <c r="E19" s="3" t="s">
        <v>15</v>
      </c>
      <c r="F19" s="29"/>
      <c r="G19" s="29"/>
      <c r="H19" s="29"/>
      <c r="I19" s="72"/>
      <c r="J19" s="74"/>
      <c r="K19" s="74"/>
      <c r="L19" s="74"/>
    </row>
    <row r="20" spans="1:12" s="36" customFormat="1" ht="27.75" customHeight="1">
      <c r="A20" s="330" t="s">
        <v>115</v>
      </c>
      <c r="B20" s="331" t="s">
        <v>85</v>
      </c>
      <c r="C20" s="332" t="s">
        <v>156</v>
      </c>
      <c r="D20" s="277" t="s">
        <v>173</v>
      </c>
      <c r="E20" s="48" t="s">
        <v>11</v>
      </c>
      <c r="F20" s="9">
        <v>0</v>
      </c>
      <c r="G20" s="37">
        <v>0</v>
      </c>
      <c r="H20" s="37">
        <v>0</v>
      </c>
      <c r="I20" s="37">
        <v>0</v>
      </c>
      <c r="J20" s="37">
        <v>0</v>
      </c>
      <c r="K20" s="37">
        <v>0</v>
      </c>
      <c r="L20" s="37">
        <v>0</v>
      </c>
    </row>
    <row r="21" spans="1:12" s="31" customFormat="1" ht="27.75" customHeight="1">
      <c r="A21" s="330"/>
      <c r="B21" s="331"/>
      <c r="C21" s="332"/>
      <c r="D21" s="278"/>
      <c r="E21" s="3" t="s">
        <v>13</v>
      </c>
      <c r="F21" s="29"/>
      <c r="G21" s="29"/>
      <c r="H21" s="29"/>
      <c r="I21" s="72"/>
      <c r="J21" s="74"/>
      <c r="K21" s="74"/>
      <c r="L21" s="74"/>
    </row>
    <row r="22" spans="1:16" s="31" customFormat="1" ht="27.75" customHeight="1">
      <c r="A22" s="330"/>
      <c r="B22" s="331"/>
      <c r="C22" s="332"/>
      <c r="D22" s="278"/>
      <c r="E22" s="3" t="s">
        <v>14</v>
      </c>
      <c r="F22" s="29"/>
      <c r="G22" s="29"/>
      <c r="H22" s="29"/>
      <c r="I22" s="72"/>
      <c r="J22" s="74"/>
      <c r="K22" s="74"/>
      <c r="L22" s="74"/>
      <c r="P22" s="4"/>
    </row>
    <row r="23" spans="1:12" s="31" customFormat="1" ht="27.75" customHeight="1">
      <c r="A23" s="330"/>
      <c r="B23" s="331"/>
      <c r="C23" s="332"/>
      <c r="D23" s="279"/>
      <c r="E23" s="3" t="s">
        <v>15</v>
      </c>
      <c r="F23" s="29"/>
      <c r="G23" s="29"/>
      <c r="H23" s="29"/>
      <c r="I23" s="72"/>
      <c r="J23" s="74"/>
      <c r="K23" s="74"/>
      <c r="L23" s="74"/>
    </row>
    <row r="24" spans="1:12" s="33" customFormat="1" ht="27.75" customHeight="1">
      <c r="A24" s="330" t="s">
        <v>116</v>
      </c>
      <c r="B24" s="331" t="s">
        <v>86</v>
      </c>
      <c r="C24" s="332" t="s">
        <v>156</v>
      </c>
      <c r="D24" s="277" t="s">
        <v>173</v>
      </c>
      <c r="E24" s="48" t="s">
        <v>11</v>
      </c>
      <c r="F24" s="9">
        <v>0</v>
      </c>
      <c r="G24" s="37">
        <v>0</v>
      </c>
      <c r="H24" s="37">
        <v>0</v>
      </c>
      <c r="I24" s="37">
        <v>0</v>
      </c>
      <c r="J24" s="37">
        <v>0</v>
      </c>
      <c r="K24" s="37">
        <v>0</v>
      </c>
      <c r="L24" s="37">
        <v>0</v>
      </c>
    </row>
    <row r="25" spans="1:12" s="31" customFormat="1" ht="27.75" customHeight="1">
      <c r="A25" s="330"/>
      <c r="B25" s="331"/>
      <c r="C25" s="332"/>
      <c r="D25" s="278"/>
      <c r="E25" s="3" t="s">
        <v>13</v>
      </c>
      <c r="F25" s="29"/>
      <c r="G25" s="29"/>
      <c r="H25" s="29"/>
      <c r="I25" s="72"/>
      <c r="J25" s="74"/>
      <c r="K25" s="74"/>
      <c r="L25" s="74"/>
    </row>
    <row r="26" spans="1:12" s="31" customFormat="1" ht="27.75" customHeight="1">
      <c r="A26" s="330"/>
      <c r="B26" s="331"/>
      <c r="C26" s="332"/>
      <c r="D26" s="278"/>
      <c r="E26" s="3" t="s">
        <v>14</v>
      </c>
      <c r="F26" s="29"/>
      <c r="G26" s="29"/>
      <c r="H26" s="29"/>
      <c r="I26" s="72"/>
      <c r="J26" s="74"/>
      <c r="K26" s="74"/>
      <c r="L26" s="74"/>
    </row>
    <row r="27" spans="1:12" s="31" customFormat="1" ht="27.75" customHeight="1">
      <c r="A27" s="330"/>
      <c r="B27" s="331"/>
      <c r="C27" s="332"/>
      <c r="D27" s="279"/>
      <c r="E27" s="3" t="s">
        <v>15</v>
      </c>
      <c r="F27" s="29"/>
      <c r="G27" s="29"/>
      <c r="H27" s="29"/>
      <c r="I27" s="72"/>
      <c r="J27" s="74"/>
      <c r="K27" s="74"/>
      <c r="L27" s="74"/>
    </row>
    <row r="28" spans="1:12" s="36" customFormat="1" ht="27.75" customHeight="1">
      <c r="A28" s="330" t="s">
        <v>117</v>
      </c>
      <c r="B28" s="331" t="s">
        <v>217</v>
      </c>
      <c r="C28" s="332" t="s">
        <v>156</v>
      </c>
      <c r="D28" s="277" t="s">
        <v>173</v>
      </c>
      <c r="E28" s="48" t="s">
        <v>11</v>
      </c>
      <c r="F28" s="9">
        <v>0</v>
      </c>
      <c r="G28" s="37">
        <v>0</v>
      </c>
      <c r="H28" s="37">
        <v>0</v>
      </c>
      <c r="I28" s="37">
        <v>0</v>
      </c>
      <c r="J28" s="37">
        <v>0</v>
      </c>
      <c r="K28" s="37">
        <v>0</v>
      </c>
      <c r="L28" s="37">
        <v>0</v>
      </c>
    </row>
    <row r="29" spans="1:12" s="31" customFormat="1" ht="27.75" customHeight="1">
      <c r="A29" s="330"/>
      <c r="B29" s="331"/>
      <c r="C29" s="332"/>
      <c r="D29" s="278"/>
      <c r="E29" s="3" t="s">
        <v>13</v>
      </c>
      <c r="F29" s="29"/>
      <c r="G29" s="29"/>
      <c r="H29" s="29"/>
      <c r="I29" s="72"/>
      <c r="J29" s="74"/>
      <c r="K29" s="74"/>
      <c r="L29" s="74"/>
    </row>
    <row r="30" spans="1:12" s="31" customFormat="1" ht="27.75" customHeight="1">
      <c r="A30" s="330"/>
      <c r="B30" s="331"/>
      <c r="C30" s="332"/>
      <c r="D30" s="278"/>
      <c r="E30" s="3" t="s">
        <v>14</v>
      </c>
      <c r="F30" s="29"/>
      <c r="G30" s="29"/>
      <c r="H30" s="29"/>
      <c r="I30" s="72"/>
      <c r="J30" s="74"/>
      <c r="K30" s="74"/>
      <c r="L30" s="74"/>
    </row>
    <row r="31" spans="1:12" s="31" customFormat="1" ht="27.75" customHeight="1">
      <c r="A31" s="330"/>
      <c r="B31" s="331"/>
      <c r="C31" s="332"/>
      <c r="D31" s="279"/>
      <c r="E31" s="3" t="s">
        <v>15</v>
      </c>
      <c r="F31" s="29"/>
      <c r="G31" s="29"/>
      <c r="H31" s="29"/>
      <c r="I31" s="72"/>
      <c r="J31" s="74"/>
      <c r="K31" s="74"/>
      <c r="L31" s="74"/>
    </row>
    <row r="32" spans="1:12" s="36" customFormat="1" ht="15.75">
      <c r="A32" s="330" t="s">
        <v>118</v>
      </c>
      <c r="B32" s="331" t="s">
        <v>87</v>
      </c>
      <c r="C32" s="332" t="s">
        <v>156</v>
      </c>
      <c r="D32" s="332" t="s">
        <v>173</v>
      </c>
      <c r="E32" s="48" t="s">
        <v>11</v>
      </c>
      <c r="F32" s="9">
        <v>0</v>
      </c>
      <c r="G32" s="37">
        <v>0</v>
      </c>
      <c r="H32" s="37">
        <v>0</v>
      </c>
      <c r="I32" s="37">
        <v>0</v>
      </c>
      <c r="J32" s="37">
        <v>0</v>
      </c>
      <c r="K32" s="37">
        <v>0</v>
      </c>
      <c r="L32" s="37">
        <v>0</v>
      </c>
    </row>
    <row r="33" spans="1:12" s="28" customFormat="1" ht="15.75">
      <c r="A33" s="330"/>
      <c r="B33" s="331"/>
      <c r="C33" s="332"/>
      <c r="D33" s="332"/>
      <c r="E33" s="3" t="s">
        <v>12</v>
      </c>
      <c r="F33" s="29"/>
      <c r="G33" s="29"/>
      <c r="H33" s="29"/>
      <c r="I33" s="29"/>
      <c r="J33" s="29"/>
      <c r="K33" s="29"/>
      <c r="L33" s="29"/>
    </row>
    <row r="34" spans="1:12" s="31" customFormat="1" ht="15.75">
      <c r="A34" s="330"/>
      <c r="B34" s="331"/>
      <c r="C34" s="332"/>
      <c r="D34" s="332"/>
      <c r="E34" s="3" t="s">
        <v>13</v>
      </c>
      <c r="F34" s="29"/>
      <c r="G34" s="29"/>
      <c r="H34" s="29"/>
      <c r="I34" s="29"/>
      <c r="J34" s="29"/>
      <c r="K34" s="29"/>
      <c r="L34" s="74"/>
    </row>
    <row r="35" spans="1:12" s="31" customFormat="1" ht="15.75">
      <c r="A35" s="330"/>
      <c r="B35" s="331"/>
      <c r="C35" s="332"/>
      <c r="D35" s="332"/>
      <c r="E35" s="3" t="s">
        <v>14</v>
      </c>
      <c r="F35" s="29"/>
      <c r="G35" s="29"/>
      <c r="H35" s="29"/>
      <c r="I35" s="29"/>
      <c r="J35" s="29"/>
      <c r="K35" s="29"/>
      <c r="L35" s="74"/>
    </row>
    <row r="36" spans="1:12" s="31" customFormat="1" ht="31.5">
      <c r="A36" s="330"/>
      <c r="B36" s="331"/>
      <c r="C36" s="332"/>
      <c r="D36" s="332"/>
      <c r="E36" s="3" t="s">
        <v>15</v>
      </c>
      <c r="F36" s="29"/>
      <c r="G36" s="29"/>
      <c r="H36" s="29"/>
      <c r="I36" s="29"/>
      <c r="J36" s="29"/>
      <c r="K36" s="29"/>
      <c r="L36" s="74"/>
    </row>
    <row r="37" spans="1:12" s="36" customFormat="1" ht="15.75" customHeight="1">
      <c r="A37" s="330" t="s">
        <v>119</v>
      </c>
      <c r="B37" s="331" t="s">
        <v>88</v>
      </c>
      <c r="C37" s="332">
        <v>2013</v>
      </c>
      <c r="D37" s="277" t="s">
        <v>173</v>
      </c>
      <c r="E37" s="48" t="s">
        <v>11</v>
      </c>
      <c r="F37" s="9">
        <v>0</v>
      </c>
      <c r="G37" s="37">
        <v>0</v>
      </c>
      <c r="H37" s="37">
        <v>0</v>
      </c>
      <c r="I37" s="37">
        <v>0</v>
      </c>
      <c r="J37" s="37">
        <v>0</v>
      </c>
      <c r="K37" s="37">
        <v>0</v>
      </c>
      <c r="L37" s="37">
        <v>0</v>
      </c>
    </row>
    <row r="38" spans="1:12" s="31" customFormat="1" ht="15.75">
      <c r="A38" s="330"/>
      <c r="B38" s="331"/>
      <c r="C38" s="332"/>
      <c r="D38" s="278"/>
      <c r="E38" s="3" t="s">
        <v>13</v>
      </c>
      <c r="F38" s="29"/>
      <c r="G38" s="29"/>
      <c r="H38" s="29"/>
      <c r="I38" s="72"/>
      <c r="J38" s="74"/>
      <c r="K38" s="74"/>
      <c r="L38" s="74"/>
    </row>
    <row r="39" spans="1:12" s="31" customFormat="1" ht="15.75">
      <c r="A39" s="330"/>
      <c r="B39" s="331"/>
      <c r="C39" s="332"/>
      <c r="D39" s="278"/>
      <c r="E39" s="3" t="s">
        <v>14</v>
      </c>
      <c r="F39" s="29"/>
      <c r="G39" s="29"/>
      <c r="H39" s="29"/>
      <c r="I39" s="72"/>
      <c r="J39" s="74"/>
      <c r="K39" s="74"/>
      <c r="L39" s="74"/>
    </row>
    <row r="40" spans="1:12" s="31" customFormat="1" ht="31.5">
      <c r="A40" s="330"/>
      <c r="B40" s="331"/>
      <c r="C40" s="332"/>
      <c r="D40" s="279"/>
      <c r="E40" s="3" t="s">
        <v>15</v>
      </c>
      <c r="F40" s="29"/>
      <c r="G40" s="29"/>
      <c r="H40" s="29"/>
      <c r="I40" s="72"/>
      <c r="J40" s="74"/>
      <c r="K40" s="74"/>
      <c r="L40" s="74"/>
    </row>
    <row r="41" spans="1:12" s="31" customFormat="1" ht="15.75" customHeight="1">
      <c r="A41" s="330" t="s">
        <v>120</v>
      </c>
      <c r="B41" s="331" t="s">
        <v>89</v>
      </c>
      <c r="C41" s="332">
        <v>2013</v>
      </c>
      <c r="D41" s="277" t="s">
        <v>173</v>
      </c>
      <c r="E41" s="48" t="s">
        <v>11</v>
      </c>
      <c r="F41" s="9">
        <v>0</v>
      </c>
      <c r="G41" s="37">
        <v>0</v>
      </c>
      <c r="H41" s="37">
        <v>0</v>
      </c>
      <c r="I41" s="37">
        <v>0</v>
      </c>
      <c r="J41" s="37">
        <v>0</v>
      </c>
      <c r="K41" s="37">
        <v>0</v>
      </c>
      <c r="L41" s="37">
        <v>0</v>
      </c>
    </row>
    <row r="42" spans="1:12" ht="15.75">
      <c r="A42" s="330"/>
      <c r="B42" s="331"/>
      <c r="C42" s="332"/>
      <c r="D42" s="278"/>
      <c r="E42" s="3" t="s">
        <v>13</v>
      </c>
      <c r="F42" s="29"/>
      <c r="G42" s="29"/>
      <c r="H42" s="29"/>
      <c r="I42" s="72"/>
      <c r="J42" s="74"/>
      <c r="K42" s="74"/>
      <c r="L42" s="74"/>
    </row>
    <row r="43" spans="1:12" ht="15.75">
      <c r="A43" s="330"/>
      <c r="B43" s="331"/>
      <c r="C43" s="332"/>
      <c r="D43" s="278"/>
      <c r="E43" s="3" t="s">
        <v>14</v>
      </c>
      <c r="F43" s="29"/>
      <c r="G43" s="29"/>
      <c r="H43" s="29"/>
      <c r="I43" s="72"/>
      <c r="J43" s="74"/>
      <c r="K43" s="74"/>
      <c r="L43" s="74"/>
    </row>
    <row r="44" spans="1:12" ht="31.5">
      <c r="A44" s="330"/>
      <c r="B44" s="331"/>
      <c r="C44" s="332"/>
      <c r="D44" s="279"/>
      <c r="E44" s="3" t="s">
        <v>15</v>
      </c>
      <c r="F44" s="29"/>
      <c r="G44" s="29"/>
      <c r="H44" s="29"/>
      <c r="I44" s="72"/>
      <c r="J44" s="74"/>
      <c r="K44" s="74"/>
      <c r="L44" s="74"/>
    </row>
    <row r="45" spans="1:12" ht="32.25" customHeight="1">
      <c r="A45" s="330" t="s">
        <v>121</v>
      </c>
      <c r="B45" s="331" t="s">
        <v>90</v>
      </c>
      <c r="C45" s="332" t="s">
        <v>156</v>
      </c>
      <c r="D45" s="277" t="s">
        <v>173</v>
      </c>
      <c r="E45" s="48" t="s">
        <v>11</v>
      </c>
      <c r="F45" s="9">
        <v>0</v>
      </c>
      <c r="G45" s="37">
        <v>0</v>
      </c>
      <c r="H45" s="37">
        <v>0</v>
      </c>
      <c r="I45" s="37">
        <v>0</v>
      </c>
      <c r="J45" s="37">
        <v>0</v>
      </c>
      <c r="K45" s="37">
        <v>0</v>
      </c>
      <c r="L45" s="37">
        <v>0</v>
      </c>
    </row>
    <row r="46" spans="1:12" ht="32.25" customHeight="1">
      <c r="A46" s="330"/>
      <c r="B46" s="331"/>
      <c r="C46" s="332"/>
      <c r="D46" s="278"/>
      <c r="E46" s="3" t="s">
        <v>13</v>
      </c>
      <c r="F46" s="29"/>
      <c r="G46" s="29"/>
      <c r="H46" s="29"/>
      <c r="I46" s="72"/>
      <c r="J46" s="74"/>
      <c r="K46" s="74"/>
      <c r="L46" s="74"/>
    </row>
    <row r="47" spans="1:12" ht="32.25" customHeight="1">
      <c r="A47" s="330"/>
      <c r="B47" s="331"/>
      <c r="C47" s="332"/>
      <c r="D47" s="278"/>
      <c r="E47" s="3" t="s">
        <v>14</v>
      </c>
      <c r="F47" s="29"/>
      <c r="G47" s="29"/>
      <c r="H47" s="29"/>
      <c r="I47" s="29"/>
      <c r="J47" s="29"/>
      <c r="K47" s="29"/>
      <c r="L47" s="74"/>
    </row>
    <row r="48" spans="1:12" ht="32.25" customHeight="1">
      <c r="A48" s="330"/>
      <c r="B48" s="331"/>
      <c r="C48" s="332"/>
      <c r="D48" s="279"/>
      <c r="E48" s="3" t="s">
        <v>15</v>
      </c>
      <c r="F48" s="29"/>
      <c r="G48" s="29"/>
      <c r="H48" s="29"/>
      <c r="I48" s="29"/>
      <c r="J48" s="29"/>
      <c r="K48" s="29"/>
      <c r="L48" s="74"/>
    </row>
    <row r="49" spans="1:12" ht="32.25" customHeight="1">
      <c r="A49" s="330" t="s">
        <v>122</v>
      </c>
      <c r="B49" s="331" t="s">
        <v>91</v>
      </c>
      <c r="C49" s="332" t="s">
        <v>156</v>
      </c>
      <c r="D49" s="277" t="s">
        <v>173</v>
      </c>
      <c r="E49" s="48" t="s">
        <v>11</v>
      </c>
      <c r="F49" s="9">
        <v>0</v>
      </c>
      <c r="G49" s="37">
        <v>0</v>
      </c>
      <c r="H49" s="37">
        <v>0</v>
      </c>
      <c r="I49" s="37">
        <v>0</v>
      </c>
      <c r="J49" s="37">
        <v>0</v>
      </c>
      <c r="K49" s="37">
        <v>0</v>
      </c>
      <c r="L49" s="37">
        <v>0</v>
      </c>
    </row>
    <row r="50" spans="1:12" ht="32.25" customHeight="1">
      <c r="A50" s="330"/>
      <c r="B50" s="331"/>
      <c r="C50" s="332"/>
      <c r="D50" s="278"/>
      <c r="E50" s="3" t="s">
        <v>13</v>
      </c>
      <c r="F50" s="29"/>
      <c r="G50" s="29"/>
      <c r="H50" s="29"/>
      <c r="I50" s="72"/>
      <c r="J50" s="74"/>
      <c r="K50" s="74"/>
      <c r="L50" s="74"/>
    </row>
    <row r="51" spans="1:12" ht="32.25" customHeight="1">
      <c r="A51" s="330"/>
      <c r="B51" s="331"/>
      <c r="C51" s="332"/>
      <c r="D51" s="278"/>
      <c r="E51" s="3" t="s">
        <v>14</v>
      </c>
      <c r="F51" s="29"/>
      <c r="G51" s="29"/>
      <c r="H51" s="29"/>
      <c r="I51" s="72"/>
      <c r="J51" s="74"/>
      <c r="K51" s="74"/>
      <c r="L51" s="74"/>
    </row>
    <row r="52" spans="1:12" ht="32.25" customHeight="1">
      <c r="A52" s="330"/>
      <c r="B52" s="331"/>
      <c r="C52" s="332"/>
      <c r="D52" s="279"/>
      <c r="E52" s="3" t="s">
        <v>15</v>
      </c>
      <c r="F52" s="29"/>
      <c r="G52" s="29"/>
      <c r="H52" s="29"/>
      <c r="I52" s="29"/>
      <c r="J52" s="29"/>
      <c r="K52" s="29"/>
      <c r="L52" s="74"/>
    </row>
    <row r="53" spans="1:12" ht="32.25" customHeight="1">
      <c r="A53" s="330" t="s">
        <v>123</v>
      </c>
      <c r="B53" s="331" t="s">
        <v>92</v>
      </c>
      <c r="C53" s="332" t="s">
        <v>156</v>
      </c>
      <c r="D53" s="277" t="s">
        <v>173</v>
      </c>
      <c r="E53" s="48" t="s">
        <v>11</v>
      </c>
      <c r="F53" s="9">
        <v>0</v>
      </c>
      <c r="G53" s="37">
        <v>0</v>
      </c>
      <c r="H53" s="37">
        <v>0</v>
      </c>
      <c r="I53" s="37">
        <v>0</v>
      </c>
      <c r="J53" s="37">
        <v>0</v>
      </c>
      <c r="K53" s="37">
        <v>0</v>
      </c>
      <c r="L53" s="37">
        <v>0</v>
      </c>
    </row>
    <row r="54" spans="1:12" ht="32.25" customHeight="1">
      <c r="A54" s="330"/>
      <c r="B54" s="331"/>
      <c r="C54" s="332"/>
      <c r="D54" s="278"/>
      <c r="E54" s="3" t="s">
        <v>13</v>
      </c>
      <c r="F54" s="29"/>
      <c r="G54" s="29"/>
      <c r="H54" s="29"/>
      <c r="I54" s="29"/>
      <c r="J54" s="29"/>
      <c r="K54" s="29"/>
      <c r="L54" s="74"/>
    </row>
    <row r="55" spans="1:12" ht="32.25" customHeight="1">
      <c r="A55" s="330"/>
      <c r="B55" s="331"/>
      <c r="C55" s="332"/>
      <c r="D55" s="278"/>
      <c r="E55" s="3" t="s">
        <v>14</v>
      </c>
      <c r="F55" s="29"/>
      <c r="G55" s="29"/>
      <c r="H55" s="29"/>
      <c r="I55" s="29"/>
      <c r="J55" s="29"/>
      <c r="K55" s="29"/>
      <c r="L55" s="74"/>
    </row>
    <row r="56" spans="1:12" ht="32.25" customHeight="1">
      <c r="A56" s="330"/>
      <c r="B56" s="331"/>
      <c r="C56" s="332"/>
      <c r="D56" s="279"/>
      <c r="E56" s="3" t="s">
        <v>15</v>
      </c>
      <c r="F56" s="29"/>
      <c r="G56" s="29"/>
      <c r="H56" s="29"/>
      <c r="I56" s="29"/>
      <c r="J56" s="29"/>
      <c r="K56" s="29"/>
      <c r="L56" s="74"/>
    </row>
    <row r="57" spans="1:12" ht="32.25" customHeight="1">
      <c r="A57" s="330" t="s">
        <v>124</v>
      </c>
      <c r="B57" s="331" t="s">
        <v>93</v>
      </c>
      <c r="C57" s="332" t="s">
        <v>156</v>
      </c>
      <c r="D57" s="277" t="s">
        <v>219</v>
      </c>
      <c r="E57" s="48" t="s">
        <v>11</v>
      </c>
      <c r="F57" s="9">
        <f>SUM(F58:F60)</f>
        <v>2500</v>
      </c>
      <c r="G57" s="9">
        <f aca="true" t="shared" si="2" ref="G57:L57">SUM(G58:G60)</f>
        <v>450</v>
      </c>
      <c r="H57" s="9">
        <f t="shared" si="2"/>
        <v>450</v>
      </c>
      <c r="I57" s="9">
        <f t="shared" si="2"/>
        <v>350</v>
      </c>
      <c r="J57" s="9">
        <f t="shared" si="2"/>
        <v>350</v>
      </c>
      <c r="K57" s="9">
        <f t="shared" si="2"/>
        <v>450</v>
      </c>
      <c r="L57" s="9">
        <f t="shared" si="2"/>
        <v>450</v>
      </c>
    </row>
    <row r="58" spans="1:12" ht="32.25" customHeight="1">
      <c r="A58" s="330"/>
      <c r="B58" s="331"/>
      <c r="C58" s="332"/>
      <c r="D58" s="278"/>
      <c r="E58" s="3" t="s">
        <v>13</v>
      </c>
      <c r="F58" s="29"/>
      <c r="G58" s="29"/>
      <c r="H58" s="29"/>
      <c r="I58" s="29"/>
      <c r="J58" s="29"/>
      <c r="K58" s="29"/>
      <c r="L58" s="74"/>
    </row>
    <row r="59" spans="1:12" ht="32.25" customHeight="1">
      <c r="A59" s="330"/>
      <c r="B59" s="331"/>
      <c r="C59" s="332"/>
      <c r="D59" s="278"/>
      <c r="E59" s="3" t="s">
        <v>14</v>
      </c>
      <c r="F59" s="29">
        <f>SUM(G59:L59)</f>
        <v>1100</v>
      </c>
      <c r="G59" s="29">
        <v>200</v>
      </c>
      <c r="H59" s="29">
        <v>200</v>
      </c>
      <c r="I59" s="29">
        <v>150</v>
      </c>
      <c r="J59" s="29">
        <v>150</v>
      </c>
      <c r="K59" s="29">
        <v>200</v>
      </c>
      <c r="L59" s="29">
        <v>200</v>
      </c>
    </row>
    <row r="60" spans="1:12" ht="32.25" customHeight="1">
      <c r="A60" s="330"/>
      <c r="B60" s="331"/>
      <c r="C60" s="332"/>
      <c r="D60" s="279"/>
      <c r="E60" s="3" t="s">
        <v>15</v>
      </c>
      <c r="F60" s="29">
        <f>SUM(G60:L60)</f>
        <v>1400</v>
      </c>
      <c r="G60" s="29">
        <v>250</v>
      </c>
      <c r="H60" s="29">
        <v>250</v>
      </c>
      <c r="I60" s="29">
        <v>200</v>
      </c>
      <c r="J60" s="29">
        <v>200</v>
      </c>
      <c r="K60" s="29">
        <v>250</v>
      </c>
      <c r="L60" s="29">
        <v>250</v>
      </c>
    </row>
    <row r="61" spans="1:12" ht="27" customHeight="1">
      <c r="A61" s="330" t="s">
        <v>125</v>
      </c>
      <c r="B61" s="331" t="s">
        <v>94</v>
      </c>
      <c r="C61" s="332" t="s">
        <v>39</v>
      </c>
      <c r="D61" s="277" t="s">
        <v>219</v>
      </c>
      <c r="E61" s="48" t="s">
        <v>11</v>
      </c>
      <c r="F61" s="9">
        <f>SUM(F62:F64)</f>
        <v>1000</v>
      </c>
      <c r="G61" s="9">
        <f aca="true" t="shared" si="3" ref="G61:L61">SUM(G62:G64)</f>
        <v>200</v>
      </c>
      <c r="H61" s="9">
        <f t="shared" si="3"/>
        <v>200</v>
      </c>
      <c r="I61" s="9">
        <f t="shared" si="3"/>
        <v>100</v>
      </c>
      <c r="J61" s="9">
        <f t="shared" si="3"/>
        <v>100</v>
      </c>
      <c r="K61" s="9">
        <f t="shared" si="3"/>
        <v>200</v>
      </c>
      <c r="L61" s="9">
        <f t="shared" si="3"/>
        <v>200</v>
      </c>
    </row>
    <row r="62" spans="1:12" ht="35.25" customHeight="1">
      <c r="A62" s="330"/>
      <c r="B62" s="331"/>
      <c r="C62" s="332"/>
      <c r="D62" s="278"/>
      <c r="E62" s="3" t="s">
        <v>13</v>
      </c>
      <c r="F62" s="29"/>
      <c r="G62" s="29"/>
      <c r="H62" s="29"/>
      <c r="I62" s="29"/>
      <c r="J62" s="29"/>
      <c r="K62" s="29"/>
      <c r="L62" s="74"/>
    </row>
    <row r="63" spans="1:18" ht="35.25" customHeight="1">
      <c r="A63" s="330"/>
      <c r="B63" s="331"/>
      <c r="C63" s="332"/>
      <c r="D63" s="278"/>
      <c r="E63" s="3" t="s">
        <v>14</v>
      </c>
      <c r="F63" s="29">
        <f>SUM(G63:L63)</f>
        <v>500</v>
      </c>
      <c r="G63" s="29">
        <v>100</v>
      </c>
      <c r="H63" s="29">
        <v>100</v>
      </c>
      <c r="I63" s="29">
        <v>50</v>
      </c>
      <c r="J63" s="29">
        <v>50</v>
      </c>
      <c r="K63" s="29">
        <v>100</v>
      </c>
      <c r="L63" s="29">
        <v>100</v>
      </c>
      <c r="M63" s="76"/>
      <c r="N63" s="76"/>
      <c r="O63" s="76"/>
      <c r="P63" s="76"/>
      <c r="Q63" s="76"/>
      <c r="R63" s="76"/>
    </row>
    <row r="64" spans="1:12" ht="35.25" customHeight="1">
      <c r="A64" s="330"/>
      <c r="B64" s="331"/>
      <c r="C64" s="332"/>
      <c r="D64" s="279"/>
      <c r="E64" s="3" t="s">
        <v>15</v>
      </c>
      <c r="F64" s="29">
        <f>SUM(G64:L64)</f>
        <v>500</v>
      </c>
      <c r="G64" s="29">
        <v>100</v>
      </c>
      <c r="H64" s="29">
        <v>100</v>
      </c>
      <c r="I64" s="29">
        <v>50</v>
      </c>
      <c r="J64" s="29">
        <v>50</v>
      </c>
      <c r="K64" s="29">
        <v>100</v>
      </c>
      <c r="L64" s="29">
        <v>100</v>
      </c>
    </row>
    <row r="65" spans="1:12" ht="27" customHeight="1">
      <c r="A65" s="330" t="s">
        <v>126</v>
      </c>
      <c r="B65" s="331" t="s">
        <v>95</v>
      </c>
      <c r="C65" s="332" t="s">
        <v>39</v>
      </c>
      <c r="D65" s="277" t="s">
        <v>173</v>
      </c>
      <c r="E65" s="48" t="s">
        <v>11</v>
      </c>
      <c r="F65" s="9">
        <f>SUM(F66:F68)</f>
        <v>30</v>
      </c>
      <c r="G65" s="9">
        <f aca="true" t="shared" si="4" ref="G65:L65">SUM(G66:G68)</f>
        <v>10</v>
      </c>
      <c r="H65" s="9">
        <f t="shared" si="4"/>
        <v>10</v>
      </c>
      <c r="I65" s="9">
        <f t="shared" si="4"/>
        <v>10</v>
      </c>
      <c r="J65" s="9">
        <f t="shared" si="4"/>
        <v>0</v>
      </c>
      <c r="K65" s="9">
        <f t="shared" si="4"/>
        <v>0</v>
      </c>
      <c r="L65" s="9">
        <f t="shared" si="4"/>
        <v>0</v>
      </c>
    </row>
    <row r="66" spans="1:12" ht="35.25" customHeight="1">
      <c r="A66" s="330"/>
      <c r="B66" s="331"/>
      <c r="C66" s="332"/>
      <c r="D66" s="278"/>
      <c r="E66" s="3" t="s">
        <v>13</v>
      </c>
      <c r="F66" s="29"/>
      <c r="G66" s="29"/>
      <c r="H66" s="29"/>
      <c r="I66" s="29"/>
      <c r="J66" s="29"/>
      <c r="K66" s="29"/>
      <c r="L66" s="74"/>
    </row>
    <row r="67" spans="1:12" ht="35.25" customHeight="1">
      <c r="A67" s="330"/>
      <c r="B67" s="331"/>
      <c r="C67" s="332"/>
      <c r="D67" s="278"/>
      <c r="E67" s="3" t="s">
        <v>14</v>
      </c>
      <c r="F67" s="29">
        <f>SUM(G67:I67)</f>
        <v>15</v>
      </c>
      <c r="G67" s="29">
        <v>5</v>
      </c>
      <c r="H67" s="29">
        <v>5</v>
      </c>
      <c r="I67" s="29">
        <v>5</v>
      </c>
      <c r="J67" s="29"/>
      <c r="K67" s="29"/>
      <c r="L67" s="74"/>
    </row>
    <row r="68" spans="1:12" ht="35.25" customHeight="1">
      <c r="A68" s="330"/>
      <c r="B68" s="331"/>
      <c r="C68" s="332"/>
      <c r="D68" s="279"/>
      <c r="E68" s="3" t="s">
        <v>15</v>
      </c>
      <c r="F68" s="29">
        <f>SUM(G68:I68)</f>
        <v>15</v>
      </c>
      <c r="G68" s="29">
        <v>5</v>
      </c>
      <c r="H68" s="29">
        <v>5</v>
      </c>
      <c r="I68" s="29">
        <v>5</v>
      </c>
      <c r="J68" s="29"/>
      <c r="K68" s="29"/>
      <c r="L68" s="74"/>
    </row>
    <row r="69" spans="1:12" ht="27" customHeight="1">
      <c r="A69" s="330" t="s">
        <v>127</v>
      </c>
      <c r="B69" s="331" t="s">
        <v>96</v>
      </c>
      <c r="C69" s="332" t="s">
        <v>39</v>
      </c>
      <c r="D69" s="277" t="s">
        <v>173</v>
      </c>
      <c r="E69" s="48" t="s">
        <v>11</v>
      </c>
      <c r="F69" s="9">
        <f aca="true" t="shared" si="5" ref="F69:K69">SUM(F70:F72)</f>
        <v>990</v>
      </c>
      <c r="G69" s="9">
        <f t="shared" si="5"/>
        <v>330</v>
      </c>
      <c r="H69" s="9">
        <f t="shared" si="5"/>
        <v>330</v>
      </c>
      <c r="I69" s="9">
        <f t="shared" si="5"/>
        <v>330</v>
      </c>
      <c r="J69" s="9">
        <f t="shared" si="5"/>
        <v>0</v>
      </c>
      <c r="K69" s="9">
        <f t="shared" si="5"/>
        <v>0</v>
      </c>
      <c r="L69" s="37">
        <v>0</v>
      </c>
    </row>
    <row r="70" spans="1:12" ht="38.25" customHeight="1">
      <c r="A70" s="330"/>
      <c r="B70" s="331"/>
      <c r="C70" s="332"/>
      <c r="D70" s="278"/>
      <c r="E70" s="3" t="s">
        <v>13</v>
      </c>
      <c r="F70" s="29"/>
      <c r="G70" s="29"/>
      <c r="H70" s="29"/>
      <c r="I70" s="29"/>
      <c r="J70" s="29"/>
      <c r="K70" s="29"/>
      <c r="L70" s="74"/>
    </row>
    <row r="71" spans="1:12" ht="38.25" customHeight="1">
      <c r="A71" s="330"/>
      <c r="B71" s="331"/>
      <c r="C71" s="332"/>
      <c r="D71" s="278"/>
      <c r="E71" s="3" t="s">
        <v>14</v>
      </c>
      <c r="F71" s="29">
        <f>SUM(G71:I71)</f>
        <v>240</v>
      </c>
      <c r="G71" s="29">
        <v>80</v>
      </c>
      <c r="H71" s="29">
        <v>80</v>
      </c>
      <c r="I71" s="29">
        <v>80</v>
      </c>
      <c r="J71" s="29"/>
      <c r="K71" s="29"/>
      <c r="L71" s="74"/>
    </row>
    <row r="72" spans="1:12" ht="38.25" customHeight="1">
      <c r="A72" s="330"/>
      <c r="B72" s="331"/>
      <c r="C72" s="332"/>
      <c r="D72" s="279"/>
      <c r="E72" s="3" t="s">
        <v>15</v>
      </c>
      <c r="F72" s="29">
        <f>SUM(G72:I72)</f>
        <v>750</v>
      </c>
      <c r="G72" s="29">
        <v>250</v>
      </c>
      <c r="H72" s="29">
        <v>250</v>
      </c>
      <c r="I72" s="29">
        <v>250</v>
      </c>
      <c r="J72" s="29"/>
      <c r="K72" s="29"/>
      <c r="L72" s="74"/>
    </row>
    <row r="73" spans="1:12" ht="27" customHeight="1">
      <c r="A73" s="330" t="s">
        <v>128</v>
      </c>
      <c r="B73" s="331" t="s">
        <v>97</v>
      </c>
      <c r="C73" s="332">
        <v>2013</v>
      </c>
      <c r="D73" s="277" t="s">
        <v>173</v>
      </c>
      <c r="E73" s="48" t="s">
        <v>11</v>
      </c>
      <c r="F73" s="9">
        <v>550</v>
      </c>
      <c r="G73" s="37">
        <v>550</v>
      </c>
      <c r="H73" s="37">
        <v>0</v>
      </c>
      <c r="I73" s="37">
        <v>0</v>
      </c>
      <c r="J73" s="37">
        <v>0</v>
      </c>
      <c r="K73" s="37">
        <v>0</v>
      </c>
      <c r="L73" s="37">
        <v>0</v>
      </c>
    </row>
    <row r="74" spans="1:12" ht="35.25" customHeight="1">
      <c r="A74" s="330"/>
      <c r="B74" s="331"/>
      <c r="C74" s="332"/>
      <c r="D74" s="278"/>
      <c r="E74" s="3" t="s">
        <v>13</v>
      </c>
      <c r="F74" s="29"/>
      <c r="G74" s="29"/>
      <c r="H74" s="29"/>
      <c r="I74" s="29"/>
      <c r="J74" s="29"/>
      <c r="K74" s="29"/>
      <c r="L74" s="74"/>
    </row>
    <row r="75" spans="1:12" ht="35.25" customHeight="1">
      <c r="A75" s="330"/>
      <c r="B75" s="331"/>
      <c r="C75" s="332"/>
      <c r="D75" s="278"/>
      <c r="E75" s="3" t="s">
        <v>14</v>
      </c>
      <c r="F75" s="29">
        <v>150</v>
      </c>
      <c r="G75" s="29">
        <v>150</v>
      </c>
      <c r="H75" s="29"/>
      <c r="I75" s="29"/>
      <c r="J75" s="29"/>
      <c r="K75" s="29"/>
      <c r="L75" s="74"/>
    </row>
    <row r="76" spans="1:12" ht="35.25" customHeight="1">
      <c r="A76" s="330"/>
      <c r="B76" s="331"/>
      <c r="C76" s="332"/>
      <c r="D76" s="279"/>
      <c r="E76" s="3" t="s">
        <v>15</v>
      </c>
      <c r="F76" s="29">
        <v>400</v>
      </c>
      <c r="G76" s="29">
        <v>400</v>
      </c>
      <c r="H76" s="29"/>
      <c r="I76" s="29"/>
      <c r="J76" s="29"/>
      <c r="K76" s="29"/>
      <c r="L76" s="74"/>
    </row>
    <row r="77" spans="1:12" ht="27" customHeight="1">
      <c r="A77" s="208" t="s">
        <v>129</v>
      </c>
      <c r="B77" s="361" t="s">
        <v>98</v>
      </c>
      <c r="C77" s="362" t="s">
        <v>156</v>
      </c>
      <c r="D77" s="277" t="s">
        <v>173</v>
      </c>
      <c r="E77" s="48" t="s">
        <v>11</v>
      </c>
      <c r="F77" s="9">
        <f>SUM(F78:F80)</f>
        <v>11360</v>
      </c>
      <c r="G77" s="9">
        <f aca="true" t="shared" si="6" ref="G77:L77">SUM(G78:G80)</f>
        <v>2110</v>
      </c>
      <c r="H77" s="9">
        <f t="shared" si="6"/>
        <v>1950</v>
      </c>
      <c r="I77" s="9">
        <f t="shared" si="6"/>
        <v>1950</v>
      </c>
      <c r="J77" s="9">
        <f t="shared" si="6"/>
        <v>2050</v>
      </c>
      <c r="K77" s="9">
        <f t="shared" si="6"/>
        <v>1650</v>
      </c>
      <c r="L77" s="9">
        <f t="shared" si="6"/>
        <v>1650</v>
      </c>
    </row>
    <row r="78" spans="1:12" ht="37.5" customHeight="1">
      <c r="A78" s="208"/>
      <c r="B78" s="361"/>
      <c r="C78" s="362"/>
      <c r="D78" s="278"/>
      <c r="E78" s="16" t="s">
        <v>13</v>
      </c>
      <c r="F78" s="12"/>
      <c r="G78" s="12"/>
      <c r="H78" s="12"/>
      <c r="I78" s="12"/>
      <c r="J78" s="12"/>
      <c r="K78" s="12"/>
      <c r="L78" s="12"/>
    </row>
    <row r="79" spans="1:12" ht="37.5" customHeight="1">
      <c r="A79" s="208"/>
      <c r="B79" s="361"/>
      <c r="C79" s="362"/>
      <c r="D79" s="278"/>
      <c r="E79" s="16" t="s">
        <v>14</v>
      </c>
      <c r="F79" s="12">
        <f>F83+F88+F92+F96+F100+F104+F108+F112+F116+F120</f>
        <v>4160</v>
      </c>
      <c r="G79" s="12">
        <f aca="true" t="shared" si="7" ref="G79:L80">G83+G88+G92+G96+G100+G104+G108+G112+G116+G120</f>
        <v>810</v>
      </c>
      <c r="H79" s="12">
        <f t="shared" si="7"/>
        <v>650</v>
      </c>
      <c r="I79" s="12">
        <f t="shared" si="7"/>
        <v>650</v>
      </c>
      <c r="J79" s="12">
        <f t="shared" si="7"/>
        <v>950</v>
      </c>
      <c r="K79" s="12">
        <f t="shared" si="7"/>
        <v>550</v>
      </c>
      <c r="L79" s="12">
        <f t="shared" si="7"/>
        <v>550</v>
      </c>
    </row>
    <row r="80" spans="1:12" ht="37.5" customHeight="1">
      <c r="A80" s="208"/>
      <c r="B80" s="361"/>
      <c r="C80" s="362"/>
      <c r="D80" s="279"/>
      <c r="E80" s="16" t="s">
        <v>15</v>
      </c>
      <c r="F80" s="12">
        <f>F84+F89+F93+F97+F101+F105+F109+F113+F117+F121</f>
        <v>7200</v>
      </c>
      <c r="G80" s="12">
        <f t="shared" si="7"/>
        <v>1300</v>
      </c>
      <c r="H80" s="12">
        <f t="shared" si="7"/>
        <v>1300</v>
      </c>
      <c r="I80" s="12">
        <f t="shared" si="7"/>
        <v>1300</v>
      </c>
      <c r="J80" s="12">
        <f t="shared" si="7"/>
        <v>1100</v>
      </c>
      <c r="K80" s="12">
        <f t="shared" si="7"/>
        <v>1100</v>
      </c>
      <c r="L80" s="12">
        <f t="shared" si="7"/>
        <v>1100</v>
      </c>
    </row>
    <row r="81" spans="1:12" ht="15.75" customHeight="1">
      <c r="A81" s="330" t="s">
        <v>130</v>
      </c>
      <c r="B81" s="331" t="s">
        <v>99</v>
      </c>
      <c r="C81" s="332">
        <v>2017</v>
      </c>
      <c r="D81" s="277" t="s">
        <v>218</v>
      </c>
      <c r="E81" s="48" t="s">
        <v>11</v>
      </c>
      <c r="F81" s="9">
        <v>400</v>
      </c>
      <c r="G81" s="37">
        <v>0</v>
      </c>
      <c r="H81" s="37">
        <v>0</v>
      </c>
      <c r="I81" s="37">
        <v>0</v>
      </c>
      <c r="J81" s="37">
        <v>400</v>
      </c>
      <c r="K81" s="37">
        <v>0</v>
      </c>
      <c r="L81" s="37">
        <v>0</v>
      </c>
    </row>
    <row r="82" spans="1:12" ht="15.75">
      <c r="A82" s="330"/>
      <c r="B82" s="331"/>
      <c r="C82" s="332"/>
      <c r="D82" s="278"/>
      <c r="E82" s="3" t="s">
        <v>13</v>
      </c>
      <c r="F82" s="29"/>
      <c r="G82" s="29"/>
      <c r="H82" s="73"/>
      <c r="I82" s="72"/>
      <c r="J82" s="74"/>
      <c r="K82" s="74"/>
      <c r="L82" s="74"/>
    </row>
    <row r="83" spans="1:12" ht="15.75">
      <c r="A83" s="330"/>
      <c r="B83" s="331"/>
      <c r="C83" s="332"/>
      <c r="D83" s="278"/>
      <c r="E83" s="3" t="s">
        <v>14</v>
      </c>
      <c r="F83" s="29">
        <v>400</v>
      </c>
      <c r="G83" s="29"/>
      <c r="H83" s="29"/>
      <c r="I83" s="29"/>
      <c r="J83" s="29">
        <v>400</v>
      </c>
      <c r="K83" s="29"/>
      <c r="L83" s="74"/>
    </row>
    <row r="84" spans="1:12" ht="31.5">
      <c r="A84" s="330"/>
      <c r="B84" s="331"/>
      <c r="C84" s="332"/>
      <c r="D84" s="279"/>
      <c r="E84" s="3" t="s">
        <v>15</v>
      </c>
      <c r="F84" s="29"/>
      <c r="G84" s="29"/>
      <c r="H84" s="73"/>
      <c r="I84" s="72"/>
      <c r="J84" s="74"/>
      <c r="K84" s="74"/>
      <c r="L84" s="74"/>
    </row>
    <row r="85" spans="1:12" ht="15.75">
      <c r="A85" s="330" t="s">
        <v>131</v>
      </c>
      <c r="B85" s="331" t="s">
        <v>31</v>
      </c>
      <c r="C85" s="332">
        <v>2013</v>
      </c>
      <c r="D85" s="332" t="s">
        <v>173</v>
      </c>
      <c r="E85" s="48" t="s">
        <v>11</v>
      </c>
      <c r="F85" s="9">
        <v>80</v>
      </c>
      <c r="G85" s="37">
        <v>80</v>
      </c>
      <c r="H85" s="37">
        <v>0</v>
      </c>
      <c r="I85" s="37">
        <v>0</v>
      </c>
      <c r="J85" s="37">
        <v>0</v>
      </c>
      <c r="K85" s="37">
        <v>0</v>
      </c>
      <c r="L85" s="37">
        <v>0</v>
      </c>
    </row>
    <row r="86" spans="1:12" ht="15.75">
      <c r="A86" s="330"/>
      <c r="B86" s="331"/>
      <c r="C86" s="332"/>
      <c r="D86" s="332"/>
      <c r="E86" s="3" t="s">
        <v>12</v>
      </c>
      <c r="F86" s="29"/>
      <c r="G86" s="29"/>
      <c r="H86" s="29"/>
      <c r="I86" s="29"/>
      <c r="J86" s="29"/>
      <c r="K86" s="29"/>
      <c r="L86" s="29"/>
    </row>
    <row r="87" spans="1:12" ht="15.75">
      <c r="A87" s="330"/>
      <c r="B87" s="331"/>
      <c r="C87" s="332"/>
      <c r="D87" s="332"/>
      <c r="E87" s="3" t="s">
        <v>13</v>
      </c>
      <c r="F87" s="29"/>
      <c r="G87" s="29"/>
      <c r="H87" s="73"/>
      <c r="I87" s="72"/>
      <c r="J87" s="74"/>
      <c r="K87" s="74"/>
      <c r="L87" s="74"/>
    </row>
    <row r="88" spans="1:12" ht="15.75">
      <c r="A88" s="330"/>
      <c r="B88" s="331"/>
      <c r="C88" s="332"/>
      <c r="D88" s="332"/>
      <c r="E88" s="3" t="s">
        <v>14</v>
      </c>
      <c r="F88" s="29">
        <v>80</v>
      </c>
      <c r="G88" s="29">
        <v>80</v>
      </c>
      <c r="H88" s="29"/>
      <c r="I88" s="72"/>
      <c r="J88" s="74"/>
      <c r="K88" s="74"/>
      <c r="L88" s="74"/>
    </row>
    <row r="89" spans="1:12" ht="31.5">
      <c r="A89" s="330"/>
      <c r="B89" s="331"/>
      <c r="C89" s="332"/>
      <c r="D89" s="332"/>
      <c r="E89" s="3" t="s">
        <v>15</v>
      </c>
      <c r="F89" s="29"/>
      <c r="G89" s="29"/>
      <c r="H89" s="73"/>
      <c r="I89" s="72"/>
      <c r="J89" s="74"/>
      <c r="K89" s="74"/>
      <c r="L89" s="74"/>
    </row>
    <row r="90" spans="1:12" ht="15.75" customHeight="1">
      <c r="A90" s="330" t="s">
        <v>132</v>
      </c>
      <c r="B90" s="331" t="s">
        <v>100</v>
      </c>
      <c r="C90" s="332">
        <v>2013</v>
      </c>
      <c r="D90" s="277" t="s">
        <v>218</v>
      </c>
      <c r="E90" s="48" t="s">
        <v>11</v>
      </c>
      <c r="F90" s="9">
        <v>0</v>
      </c>
      <c r="G90" s="37">
        <v>0</v>
      </c>
      <c r="H90" s="37">
        <v>0</v>
      </c>
      <c r="I90" s="37">
        <v>0</v>
      </c>
      <c r="J90" s="37">
        <v>0</v>
      </c>
      <c r="K90" s="37">
        <v>0</v>
      </c>
      <c r="L90" s="37">
        <v>0</v>
      </c>
    </row>
    <row r="91" spans="1:12" ht="15.75">
      <c r="A91" s="330"/>
      <c r="B91" s="331"/>
      <c r="C91" s="332"/>
      <c r="D91" s="278"/>
      <c r="E91" s="3" t="s">
        <v>13</v>
      </c>
      <c r="F91" s="29"/>
      <c r="G91" s="29"/>
      <c r="H91" s="73"/>
      <c r="I91" s="72"/>
      <c r="J91" s="74"/>
      <c r="K91" s="74"/>
      <c r="L91" s="74"/>
    </row>
    <row r="92" spans="1:12" ht="15.75">
      <c r="A92" s="330"/>
      <c r="B92" s="331"/>
      <c r="C92" s="332"/>
      <c r="D92" s="278"/>
      <c r="E92" s="3" t="s">
        <v>14</v>
      </c>
      <c r="F92" s="29"/>
      <c r="G92" s="29"/>
      <c r="H92" s="73"/>
      <c r="I92" s="72"/>
      <c r="J92" s="74"/>
      <c r="K92" s="74"/>
      <c r="L92" s="74"/>
    </row>
    <row r="93" spans="1:12" ht="31.5">
      <c r="A93" s="330"/>
      <c r="B93" s="331"/>
      <c r="C93" s="332"/>
      <c r="D93" s="279"/>
      <c r="E93" s="3" t="s">
        <v>15</v>
      </c>
      <c r="F93" s="29"/>
      <c r="G93" s="29"/>
      <c r="H93" s="73"/>
      <c r="I93" s="72"/>
      <c r="J93" s="74"/>
      <c r="K93" s="74"/>
      <c r="L93" s="74"/>
    </row>
    <row r="94" spans="1:12" ht="15.75">
      <c r="A94" s="330" t="s">
        <v>133</v>
      </c>
      <c r="B94" s="331" t="s">
        <v>101</v>
      </c>
      <c r="C94" s="332">
        <v>2013</v>
      </c>
      <c r="D94" s="332" t="s">
        <v>173</v>
      </c>
      <c r="E94" s="48" t="s">
        <v>11</v>
      </c>
      <c r="F94" s="9">
        <v>80</v>
      </c>
      <c r="G94" s="37">
        <v>80</v>
      </c>
      <c r="H94" s="37">
        <v>0</v>
      </c>
      <c r="I94" s="37">
        <v>0</v>
      </c>
      <c r="J94" s="37">
        <v>0</v>
      </c>
      <c r="K94" s="37">
        <v>0</v>
      </c>
      <c r="L94" s="37">
        <v>0</v>
      </c>
    </row>
    <row r="95" spans="1:12" ht="15.75">
      <c r="A95" s="330"/>
      <c r="B95" s="331"/>
      <c r="C95" s="332"/>
      <c r="D95" s="332"/>
      <c r="E95" s="3" t="s">
        <v>13</v>
      </c>
      <c r="F95" s="29"/>
      <c r="G95" s="29"/>
      <c r="H95" s="73"/>
      <c r="I95" s="72"/>
      <c r="J95" s="74"/>
      <c r="K95" s="74"/>
      <c r="L95" s="74"/>
    </row>
    <row r="96" spans="1:12" ht="15.75">
      <c r="A96" s="330"/>
      <c r="B96" s="331"/>
      <c r="C96" s="332"/>
      <c r="D96" s="332"/>
      <c r="E96" s="3" t="s">
        <v>14</v>
      </c>
      <c r="F96" s="29">
        <v>80</v>
      </c>
      <c r="G96" s="29">
        <v>80</v>
      </c>
      <c r="H96" s="29"/>
      <c r="I96" s="29"/>
      <c r="J96" s="29"/>
      <c r="K96" s="29"/>
      <c r="L96" s="74"/>
    </row>
    <row r="97" spans="1:12" ht="31.5">
      <c r="A97" s="330"/>
      <c r="B97" s="331"/>
      <c r="C97" s="332"/>
      <c r="D97" s="332"/>
      <c r="E97" s="3" t="s">
        <v>15</v>
      </c>
      <c r="F97" s="29"/>
      <c r="G97" s="29"/>
      <c r="H97" s="73"/>
      <c r="I97" s="72"/>
      <c r="J97" s="74"/>
      <c r="K97" s="74"/>
      <c r="L97" s="74"/>
    </row>
    <row r="98" spans="1:12" ht="15.75" customHeight="1">
      <c r="A98" s="330" t="s">
        <v>134</v>
      </c>
      <c r="B98" s="331" t="s">
        <v>102</v>
      </c>
      <c r="C98" s="332" t="s">
        <v>156</v>
      </c>
      <c r="D98" s="277" t="s">
        <v>218</v>
      </c>
      <c r="E98" s="48" t="s">
        <v>11</v>
      </c>
      <c r="F98" s="9">
        <f>SUM(F99:F101)</f>
        <v>3000</v>
      </c>
      <c r="G98" s="9">
        <f aca="true" t="shared" si="8" ref="G98:L98">SUM(G99:G101)</f>
        <v>500</v>
      </c>
      <c r="H98" s="9">
        <f t="shared" si="8"/>
        <v>500</v>
      </c>
      <c r="I98" s="9">
        <f t="shared" si="8"/>
        <v>500</v>
      </c>
      <c r="J98" s="9">
        <f t="shared" si="8"/>
        <v>500</v>
      </c>
      <c r="K98" s="9">
        <f t="shared" si="8"/>
        <v>500</v>
      </c>
      <c r="L98" s="9">
        <f t="shared" si="8"/>
        <v>500</v>
      </c>
    </row>
    <row r="99" spans="1:12" ht="15.75">
      <c r="A99" s="330"/>
      <c r="B99" s="331"/>
      <c r="C99" s="332"/>
      <c r="D99" s="278"/>
      <c r="E99" s="3" t="s">
        <v>13</v>
      </c>
      <c r="F99" s="29"/>
      <c r="G99" s="29"/>
      <c r="H99" s="73"/>
      <c r="I99" s="72"/>
      <c r="J99" s="74"/>
      <c r="K99" s="74"/>
      <c r="L99" s="29"/>
    </row>
    <row r="100" spans="1:12" ht="15.75">
      <c r="A100" s="330"/>
      <c r="B100" s="331"/>
      <c r="C100" s="332"/>
      <c r="D100" s="278"/>
      <c r="E100" s="3" t="s">
        <v>14</v>
      </c>
      <c r="F100" s="29">
        <f>SUM(G100:L100)</f>
        <v>1200</v>
      </c>
      <c r="G100" s="29">
        <v>200</v>
      </c>
      <c r="H100" s="29">
        <v>200</v>
      </c>
      <c r="I100" s="29">
        <v>200</v>
      </c>
      <c r="J100" s="29">
        <v>200</v>
      </c>
      <c r="K100" s="29">
        <v>200</v>
      </c>
      <c r="L100" s="29">
        <v>200</v>
      </c>
    </row>
    <row r="101" spans="1:12" ht="31.5">
      <c r="A101" s="330"/>
      <c r="B101" s="331"/>
      <c r="C101" s="332"/>
      <c r="D101" s="279"/>
      <c r="E101" s="3" t="s">
        <v>15</v>
      </c>
      <c r="F101" s="29">
        <f>SUM(G101:L101)</f>
        <v>1800</v>
      </c>
      <c r="G101" s="29">
        <v>300</v>
      </c>
      <c r="H101" s="29">
        <v>300</v>
      </c>
      <c r="I101" s="29">
        <v>300</v>
      </c>
      <c r="J101" s="29">
        <v>300</v>
      </c>
      <c r="K101" s="29">
        <v>300</v>
      </c>
      <c r="L101" s="29">
        <v>300</v>
      </c>
    </row>
    <row r="102" spans="1:12" ht="15.75" customHeight="1">
      <c r="A102" s="330" t="s">
        <v>135</v>
      </c>
      <c r="B102" s="363" t="s">
        <v>103</v>
      </c>
      <c r="C102" s="364" t="s">
        <v>156</v>
      </c>
      <c r="D102" s="277" t="s">
        <v>218</v>
      </c>
      <c r="E102" s="48" t="s">
        <v>11</v>
      </c>
      <c r="F102" s="9">
        <f>SUM(F103:F105)</f>
        <v>2700</v>
      </c>
      <c r="G102" s="9">
        <f aca="true" t="shared" si="9" ref="G102:L102">SUM(G103:G105)</f>
        <v>450</v>
      </c>
      <c r="H102" s="9">
        <f t="shared" si="9"/>
        <v>450</v>
      </c>
      <c r="I102" s="9">
        <f t="shared" si="9"/>
        <v>450</v>
      </c>
      <c r="J102" s="9">
        <f t="shared" si="9"/>
        <v>450</v>
      </c>
      <c r="K102" s="9">
        <f t="shared" si="9"/>
        <v>450</v>
      </c>
      <c r="L102" s="9">
        <f t="shared" si="9"/>
        <v>450</v>
      </c>
    </row>
    <row r="103" spans="1:12" ht="15.75">
      <c r="A103" s="330"/>
      <c r="B103" s="363"/>
      <c r="C103" s="364"/>
      <c r="D103" s="278"/>
      <c r="E103" s="16" t="s">
        <v>13</v>
      </c>
      <c r="F103" s="29"/>
      <c r="G103" s="29"/>
      <c r="H103" s="73"/>
      <c r="I103" s="72"/>
      <c r="J103" s="74"/>
      <c r="K103" s="74"/>
      <c r="L103" s="74"/>
    </row>
    <row r="104" spans="1:12" ht="15.75">
      <c r="A104" s="330"/>
      <c r="B104" s="363"/>
      <c r="C104" s="364"/>
      <c r="D104" s="278"/>
      <c r="E104" s="16" t="s">
        <v>14</v>
      </c>
      <c r="F104" s="29">
        <f>SUM(G104:L104)</f>
        <v>900</v>
      </c>
      <c r="G104" s="29">
        <v>150</v>
      </c>
      <c r="H104" s="29">
        <v>150</v>
      </c>
      <c r="I104" s="29">
        <v>150</v>
      </c>
      <c r="J104" s="29">
        <v>150</v>
      </c>
      <c r="K104" s="29">
        <v>150</v>
      </c>
      <c r="L104" s="29">
        <v>150</v>
      </c>
    </row>
    <row r="105" spans="1:12" ht="31.5">
      <c r="A105" s="330"/>
      <c r="B105" s="363"/>
      <c r="C105" s="364"/>
      <c r="D105" s="279"/>
      <c r="E105" s="16" t="s">
        <v>15</v>
      </c>
      <c r="F105" s="29">
        <f>SUM(G105:L105)</f>
        <v>1800</v>
      </c>
      <c r="G105" s="29">
        <v>300</v>
      </c>
      <c r="H105" s="29">
        <v>300</v>
      </c>
      <c r="I105" s="29">
        <v>300</v>
      </c>
      <c r="J105" s="29">
        <v>300</v>
      </c>
      <c r="K105" s="29">
        <v>300</v>
      </c>
      <c r="L105" s="29">
        <v>300</v>
      </c>
    </row>
    <row r="106" spans="1:12" ht="15.75" customHeight="1">
      <c r="A106" s="330" t="s">
        <v>136</v>
      </c>
      <c r="B106" s="331" t="s">
        <v>104</v>
      </c>
      <c r="C106" s="332" t="s">
        <v>156</v>
      </c>
      <c r="D106" s="277" t="s">
        <v>218</v>
      </c>
      <c r="E106" s="48" t="s">
        <v>11</v>
      </c>
      <c r="F106" s="9">
        <f>SUM(F107:F109)</f>
        <v>2700</v>
      </c>
      <c r="G106" s="9">
        <f aca="true" t="shared" si="10" ref="G106:L106">SUM(G107:G109)</f>
        <v>450</v>
      </c>
      <c r="H106" s="9">
        <f t="shared" si="10"/>
        <v>450</v>
      </c>
      <c r="I106" s="9">
        <f t="shared" si="10"/>
        <v>450</v>
      </c>
      <c r="J106" s="9">
        <f t="shared" si="10"/>
        <v>450</v>
      </c>
      <c r="K106" s="9">
        <f t="shared" si="10"/>
        <v>450</v>
      </c>
      <c r="L106" s="9">
        <f t="shared" si="10"/>
        <v>450</v>
      </c>
    </row>
    <row r="107" spans="1:12" ht="15.75">
      <c r="A107" s="330"/>
      <c r="B107" s="331"/>
      <c r="C107" s="332"/>
      <c r="D107" s="278"/>
      <c r="E107" s="3" t="s">
        <v>13</v>
      </c>
      <c r="F107" s="29"/>
      <c r="G107" s="29"/>
      <c r="H107" s="73"/>
      <c r="I107" s="72"/>
      <c r="J107" s="74"/>
      <c r="K107" s="74"/>
      <c r="L107" s="74"/>
    </row>
    <row r="108" spans="1:12" ht="15.75">
      <c r="A108" s="330"/>
      <c r="B108" s="331"/>
      <c r="C108" s="332"/>
      <c r="D108" s="278"/>
      <c r="E108" s="3" t="s">
        <v>14</v>
      </c>
      <c r="F108" s="29">
        <f>SUM(G108:L108)</f>
        <v>900</v>
      </c>
      <c r="G108" s="29">
        <v>150</v>
      </c>
      <c r="H108" s="29">
        <v>150</v>
      </c>
      <c r="I108" s="29">
        <v>150</v>
      </c>
      <c r="J108" s="29">
        <v>150</v>
      </c>
      <c r="K108" s="29">
        <v>150</v>
      </c>
      <c r="L108" s="29">
        <v>150</v>
      </c>
    </row>
    <row r="109" spans="1:12" ht="31.5">
      <c r="A109" s="330"/>
      <c r="B109" s="331"/>
      <c r="C109" s="332"/>
      <c r="D109" s="279"/>
      <c r="E109" s="3" t="s">
        <v>15</v>
      </c>
      <c r="F109" s="29">
        <f>SUM(G109:L109)</f>
        <v>1800</v>
      </c>
      <c r="G109" s="29">
        <v>300</v>
      </c>
      <c r="H109" s="29">
        <v>300</v>
      </c>
      <c r="I109" s="29">
        <v>300</v>
      </c>
      <c r="J109" s="29">
        <v>300</v>
      </c>
      <c r="K109" s="29">
        <v>300</v>
      </c>
      <c r="L109" s="29">
        <v>300</v>
      </c>
    </row>
    <row r="110" spans="1:12" ht="15.75" customHeight="1">
      <c r="A110" s="330" t="s">
        <v>137</v>
      </c>
      <c r="B110" s="331" t="s">
        <v>105</v>
      </c>
      <c r="C110" s="332" t="s">
        <v>39</v>
      </c>
      <c r="D110" s="277" t="s">
        <v>218</v>
      </c>
      <c r="E110" s="48" t="s">
        <v>11</v>
      </c>
      <c r="F110" s="9">
        <f>SUM(F111:F113)</f>
        <v>900</v>
      </c>
      <c r="G110" s="9">
        <f aca="true" t="shared" si="11" ref="G110:L110">SUM(G111:G113)</f>
        <v>300</v>
      </c>
      <c r="H110" s="9">
        <f t="shared" si="11"/>
        <v>300</v>
      </c>
      <c r="I110" s="9">
        <f t="shared" si="11"/>
        <v>300</v>
      </c>
      <c r="J110" s="9">
        <f t="shared" si="11"/>
        <v>0</v>
      </c>
      <c r="K110" s="9">
        <f t="shared" si="11"/>
        <v>0</v>
      </c>
      <c r="L110" s="9">
        <f t="shared" si="11"/>
        <v>0</v>
      </c>
    </row>
    <row r="111" spans="1:12" ht="15.75">
      <c r="A111" s="330"/>
      <c r="B111" s="331"/>
      <c r="C111" s="332"/>
      <c r="D111" s="278"/>
      <c r="E111" s="3" t="s">
        <v>13</v>
      </c>
      <c r="F111" s="29">
        <v>0</v>
      </c>
      <c r="G111" s="29"/>
      <c r="H111" s="73"/>
      <c r="I111" s="72"/>
      <c r="J111" s="74"/>
      <c r="K111" s="74"/>
      <c r="L111" s="74"/>
    </row>
    <row r="112" spans="1:12" ht="15.75">
      <c r="A112" s="330"/>
      <c r="B112" s="331"/>
      <c r="C112" s="332"/>
      <c r="D112" s="278"/>
      <c r="E112" s="3" t="s">
        <v>14</v>
      </c>
      <c r="F112" s="29">
        <f>SUM(G112:I112)</f>
        <v>300</v>
      </c>
      <c r="G112" s="29">
        <v>100</v>
      </c>
      <c r="H112" s="29">
        <v>100</v>
      </c>
      <c r="I112" s="29">
        <v>100</v>
      </c>
      <c r="J112" s="29"/>
      <c r="K112" s="29"/>
      <c r="L112" s="74"/>
    </row>
    <row r="113" spans="1:12" ht="31.5">
      <c r="A113" s="330"/>
      <c r="B113" s="331"/>
      <c r="C113" s="332"/>
      <c r="D113" s="279"/>
      <c r="E113" s="3" t="s">
        <v>15</v>
      </c>
      <c r="F113" s="29">
        <f>SUM(G113:I113)</f>
        <v>600</v>
      </c>
      <c r="G113" s="29">
        <v>200</v>
      </c>
      <c r="H113" s="29">
        <v>200</v>
      </c>
      <c r="I113" s="29">
        <v>200</v>
      </c>
      <c r="J113" s="29"/>
      <c r="K113" s="29"/>
      <c r="L113" s="74"/>
    </row>
    <row r="114" spans="1:12" ht="15.75" customHeight="1">
      <c r="A114" s="330" t="s">
        <v>138</v>
      </c>
      <c r="B114" s="363" t="s">
        <v>106</v>
      </c>
      <c r="C114" s="364" t="s">
        <v>156</v>
      </c>
      <c r="D114" s="277" t="s">
        <v>218</v>
      </c>
      <c r="E114" s="48" t="s">
        <v>11</v>
      </c>
      <c r="F114" s="9">
        <f>SUM(F115:F117)</f>
        <v>1500</v>
      </c>
      <c r="G114" s="9">
        <f aca="true" t="shared" si="12" ref="G114:L114">SUM(G115:G117)</f>
        <v>250</v>
      </c>
      <c r="H114" s="9">
        <f t="shared" si="12"/>
        <v>250</v>
      </c>
      <c r="I114" s="9">
        <f t="shared" si="12"/>
        <v>250</v>
      </c>
      <c r="J114" s="9">
        <f t="shared" si="12"/>
        <v>250</v>
      </c>
      <c r="K114" s="9">
        <f t="shared" si="12"/>
        <v>250</v>
      </c>
      <c r="L114" s="9">
        <f t="shared" si="12"/>
        <v>250</v>
      </c>
    </row>
    <row r="115" spans="1:12" ht="15.75">
      <c r="A115" s="330"/>
      <c r="B115" s="363"/>
      <c r="C115" s="364"/>
      <c r="D115" s="278"/>
      <c r="E115" s="3" t="s">
        <v>13</v>
      </c>
      <c r="F115" s="29"/>
      <c r="G115" s="29"/>
      <c r="H115" s="73"/>
      <c r="I115" s="72"/>
      <c r="J115" s="74"/>
      <c r="K115" s="74"/>
      <c r="L115" s="74"/>
    </row>
    <row r="116" spans="1:12" ht="15.75">
      <c r="A116" s="330"/>
      <c r="B116" s="363"/>
      <c r="C116" s="364"/>
      <c r="D116" s="278"/>
      <c r="E116" s="3" t="s">
        <v>14</v>
      </c>
      <c r="F116" s="29">
        <f>SUM(G116:L116)</f>
        <v>300</v>
      </c>
      <c r="G116" s="29">
        <v>50</v>
      </c>
      <c r="H116" s="29">
        <v>50</v>
      </c>
      <c r="I116" s="29">
        <v>50</v>
      </c>
      <c r="J116" s="29">
        <v>50</v>
      </c>
      <c r="K116" s="29">
        <v>50</v>
      </c>
      <c r="L116" s="29">
        <v>50</v>
      </c>
    </row>
    <row r="117" spans="1:12" ht="31.5">
      <c r="A117" s="330"/>
      <c r="B117" s="363"/>
      <c r="C117" s="364"/>
      <c r="D117" s="279"/>
      <c r="E117" s="3" t="s">
        <v>15</v>
      </c>
      <c r="F117" s="29">
        <f>SUM(G117:L117)</f>
        <v>1200</v>
      </c>
      <c r="G117" s="29">
        <v>200</v>
      </c>
      <c r="H117" s="29">
        <v>200</v>
      </c>
      <c r="I117" s="29">
        <v>200</v>
      </c>
      <c r="J117" s="29">
        <v>200</v>
      </c>
      <c r="K117" s="29">
        <v>200</v>
      </c>
      <c r="L117" s="29">
        <v>200</v>
      </c>
    </row>
    <row r="118" spans="1:12" ht="15.75" customHeight="1">
      <c r="A118" s="330" t="s">
        <v>139</v>
      </c>
      <c r="B118" s="363" t="s">
        <v>107</v>
      </c>
      <c r="C118" s="364" t="s">
        <v>156</v>
      </c>
      <c r="D118" s="277" t="s">
        <v>218</v>
      </c>
      <c r="E118" s="48" t="s">
        <v>11</v>
      </c>
      <c r="F118" s="9">
        <v>0</v>
      </c>
      <c r="G118" s="37">
        <v>0</v>
      </c>
      <c r="H118" s="37">
        <v>0</v>
      </c>
      <c r="I118" s="37">
        <v>0</v>
      </c>
      <c r="J118" s="37">
        <v>0</v>
      </c>
      <c r="K118" s="37">
        <v>0</v>
      </c>
      <c r="L118" s="37">
        <v>0</v>
      </c>
    </row>
    <row r="119" spans="1:12" ht="15.75">
      <c r="A119" s="330"/>
      <c r="B119" s="363"/>
      <c r="C119" s="364"/>
      <c r="D119" s="278"/>
      <c r="E119" s="3" t="s">
        <v>13</v>
      </c>
      <c r="F119" s="29">
        <v>0</v>
      </c>
      <c r="G119" s="29"/>
      <c r="H119" s="73"/>
      <c r="I119" s="72"/>
      <c r="J119" s="74"/>
      <c r="K119" s="74"/>
      <c r="L119" s="74"/>
    </row>
    <row r="120" spans="1:12" ht="15.75">
      <c r="A120" s="330"/>
      <c r="B120" s="363"/>
      <c r="C120" s="364"/>
      <c r="D120" s="278"/>
      <c r="E120" s="3" t="s">
        <v>14</v>
      </c>
      <c r="F120" s="29">
        <v>0</v>
      </c>
      <c r="G120" s="29"/>
      <c r="H120" s="29"/>
      <c r="I120" s="29"/>
      <c r="J120" s="29"/>
      <c r="K120" s="29"/>
      <c r="L120" s="74"/>
    </row>
    <row r="121" spans="1:12" ht="31.5">
      <c r="A121" s="330"/>
      <c r="B121" s="363"/>
      <c r="C121" s="364"/>
      <c r="D121" s="279"/>
      <c r="E121" s="3" t="s">
        <v>15</v>
      </c>
      <c r="F121" s="29">
        <v>0</v>
      </c>
      <c r="G121" s="29"/>
      <c r="H121" s="29"/>
      <c r="I121" s="29"/>
      <c r="J121" s="29"/>
      <c r="K121" s="29"/>
      <c r="L121" s="74"/>
    </row>
    <row r="122" spans="1:12" s="40" customFormat="1" ht="15.75">
      <c r="A122" s="318"/>
      <c r="B122" s="319" t="s">
        <v>32</v>
      </c>
      <c r="C122" s="320"/>
      <c r="D122" s="320"/>
      <c r="E122" s="48" t="s">
        <v>11</v>
      </c>
      <c r="F122" s="9">
        <f>SUM(F123:F125)</f>
        <v>16430</v>
      </c>
      <c r="G122" s="9">
        <f aca="true" t="shared" si="13" ref="G122:L122">SUM(G123:G125)</f>
        <v>3650</v>
      </c>
      <c r="H122" s="9">
        <f t="shared" si="13"/>
        <v>2940</v>
      </c>
      <c r="I122" s="9">
        <f t="shared" si="13"/>
        <v>2740</v>
      </c>
      <c r="J122" s="9">
        <f t="shared" si="13"/>
        <v>2500</v>
      </c>
      <c r="K122" s="9">
        <f t="shared" si="13"/>
        <v>2300</v>
      </c>
      <c r="L122" s="9">
        <f t="shared" si="13"/>
        <v>2300</v>
      </c>
    </row>
    <row r="123" spans="1:12" s="40" customFormat="1" ht="15.75">
      <c r="A123" s="318"/>
      <c r="B123" s="319"/>
      <c r="C123" s="320"/>
      <c r="D123" s="320"/>
      <c r="E123" s="80" t="s">
        <v>13</v>
      </c>
      <c r="F123" s="78">
        <v>0</v>
      </c>
      <c r="G123" s="78">
        <v>0</v>
      </c>
      <c r="H123" s="78">
        <v>0</v>
      </c>
      <c r="I123" s="78">
        <v>0</v>
      </c>
      <c r="J123" s="78">
        <v>0</v>
      </c>
      <c r="K123" s="78">
        <v>0</v>
      </c>
      <c r="L123" s="78">
        <v>0</v>
      </c>
    </row>
    <row r="124" spans="1:12" s="40" customFormat="1" ht="15.75">
      <c r="A124" s="318"/>
      <c r="B124" s="319"/>
      <c r="C124" s="320"/>
      <c r="D124" s="320"/>
      <c r="E124" s="80" t="s">
        <v>14</v>
      </c>
      <c r="F124" s="78">
        <f>F79+F10</f>
        <v>6165</v>
      </c>
      <c r="G124" s="122">
        <f aca="true" t="shared" si="14" ref="G124:L124">G79+G10</f>
        <v>1345</v>
      </c>
      <c r="H124" s="122">
        <f t="shared" si="14"/>
        <v>1035</v>
      </c>
      <c r="I124" s="122">
        <f t="shared" si="14"/>
        <v>935</v>
      </c>
      <c r="J124" s="122">
        <f t="shared" si="14"/>
        <v>1150</v>
      </c>
      <c r="K124" s="122">
        <f t="shared" si="14"/>
        <v>850</v>
      </c>
      <c r="L124" s="122">
        <f t="shared" si="14"/>
        <v>850</v>
      </c>
    </row>
    <row r="125" spans="1:12" s="40" customFormat="1" ht="31.5">
      <c r="A125" s="318"/>
      <c r="B125" s="319"/>
      <c r="C125" s="320"/>
      <c r="D125" s="320"/>
      <c r="E125" s="80" t="s">
        <v>15</v>
      </c>
      <c r="F125" s="78">
        <f>F80+F11</f>
        <v>10265</v>
      </c>
      <c r="G125" s="122">
        <f aca="true" t="shared" si="15" ref="G125:L125">G80+G11</f>
        <v>2305</v>
      </c>
      <c r="H125" s="122">
        <f t="shared" si="15"/>
        <v>1905</v>
      </c>
      <c r="I125" s="122">
        <f t="shared" si="15"/>
        <v>1805</v>
      </c>
      <c r="J125" s="122">
        <f t="shared" si="15"/>
        <v>1350</v>
      </c>
      <c r="K125" s="122">
        <f t="shared" si="15"/>
        <v>1450</v>
      </c>
      <c r="L125" s="122">
        <f t="shared" si="15"/>
        <v>1450</v>
      </c>
    </row>
    <row r="127" spans="1:4" ht="15.75">
      <c r="A127" s="23"/>
      <c r="B127" s="23"/>
      <c r="D127" s="23"/>
    </row>
    <row r="128" spans="1:4" ht="15.75">
      <c r="A128" s="23"/>
      <c r="B128" s="23"/>
      <c r="D128" s="23"/>
    </row>
    <row r="129" spans="1:4" ht="15.75">
      <c r="A129" s="23"/>
      <c r="B129" s="23"/>
      <c r="D129" s="23"/>
    </row>
    <row r="130" spans="1:4" ht="15.75">
      <c r="A130" s="23"/>
      <c r="B130" s="23"/>
      <c r="D130" s="23"/>
    </row>
    <row r="131" spans="1:4" ht="15.75">
      <c r="A131" s="23"/>
      <c r="B131" s="23"/>
      <c r="D131" s="23"/>
    </row>
    <row r="132" spans="1:4" ht="15.75">
      <c r="A132" s="23"/>
      <c r="B132" s="23"/>
      <c r="D132" s="23"/>
    </row>
    <row r="133" spans="1:4" ht="15.75">
      <c r="A133" s="23"/>
      <c r="B133" s="23"/>
      <c r="D133" s="23"/>
    </row>
    <row r="134" spans="1:4" ht="15.75">
      <c r="A134" s="23"/>
      <c r="B134" s="23"/>
      <c r="D134" s="23"/>
    </row>
    <row r="135" spans="1:4" ht="15.75">
      <c r="A135" s="23"/>
      <c r="B135" s="23"/>
      <c r="D135" s="23"/>
    </row>
    <row r="136" spans="1:4" ht="15.75">
      <c r="A136" s="23"/>
      <c r="B136" s="23"/>
      <c r="D136" s="23"/>
    </row>
    <row r="137" spans="1:4" ht="15.75">
      <c r="A137" s="23"/>
      <c r="B137" s="23"/>
      <c r="D137" s="23"/>
    </row>
    <row r="138" spans="1:4" ht="15.75">
      <c r="A138" s="23"/>
      <c r="B138" s="23"/>
      <c r="D138" s="23"/>
    </row>
    <row r="139" spans="1:4" ht="15.75">
      <c r="A139" s="23"/>
      <c r="B139" s="23"/>
      <c r="D139" s="23"/>
    </row>
    <row r="140" spans="1:4" ht="15.75">
      <c r="A140" s="23"/>
      <c r="B140" s="23"/>
      <c r="D140" s="23"/>
    </row>
    <row r="146" spans="1:4" ht="15.75">
      <c r="A146" s="23"/>
      <c r="B146" s="23"/>
      <c r="D146" s="23"/>
    </row>
  </sheetData>
  <sheetProtection/>
  <mergeCells count="126">
    <mergeCell ref="B118:B121"/>
    <mergeCell ref="C118:C121"/>
    <mergeCell ref="A122:A125"/>
    <mergeCell ref="B122:B125"/>
    <mergeCell ref="C122:C125"/>
    <mergeCell ref="D122:D125"/>
    <mergeCell ref="D118:D121"/>
    <mergeCell ref="A118:A121"/>
    <mergeCell ref="A110:A113"/>
    <mergeCell ref="B110:B113"/>
    <mergeCell ref="C110:C113"/>
    <mergeCell ref="D110:D113"/>
    <mergeCell ref="A114:A117"/>
    <mergeCell ref="B114:B117"/>
    <mergeCell ref="C114:C117"/>
    <mergeCell ref="D114:D117"/>
    <mergeCell ref="A102:A105"/>
    <mergeCell ref="B102:B105"/>
    <mergeCell ref="C102:C105"/>
    <mergeCell ref="D102:D105"/>
    <mergeCell ref="A106:A109"/>
    <mergeCell ref="B106:B109"/>
    <mergeCell ref="C106:C109"/>
    <mergeCell ref="D106:D109"/>
    <mergeCell ref="A94:A97"/>
    <mergeCell ref="B94:B97"/>
    <mergeCell ref="C94:C97"/>
    <mergeCell ref="D94:D97"/>
    <mergeCell ref="A98:A101"/>
    <mergeCell ref="B98:B101"/>
    <mergeCell ref="C98:C101"/>
    <mergeCell ref="D98:D101"/>
    <mergeCell ref="A85:A89"/>
    <mergeCell ref="B85:B89"/>
    <mergeCell ref="C85:C89"/>
    <mergeCell ref="D85:D89"/>
    <mergeCell ref="A90:A93"/>
    <mergeCell ref="B90:B93"/>
    <mergeCell ref="C90:C93"/>
    <mergeCell ref="D90:D93"/>
    <mergeCell ref="D77:D80"/>
    <mergeCell ref="D81:D84"/>
    <mergeCell ref="A77:A80"/>
    <mergeCell ref="B77:B80"/>
    <mergeCell ref="C77:C80"/>
    <mergeCell ref="A81:A84"/>
    <mergeCell ref="B81:B84"/>
    <mergeCell ref="C81:C84"/>
    <mergeCell ref="A69:A72"/>
    <mergeCell ref="B69:B72"/>
    <mergeCell ref="C69:C72"/>
    <mergeCell ref="D69:D72"/>
    <mergeCell ref="A73:A76"/>
    <mergeCell ref="B73:B76"/>
    <mergeCell ref="C73:C76"/>
    <mergeCell ref="D73:D76"/>
    <mergeCell ref="A61:A64"/>
    <mergeCell ref="B61:B64"/>
    <mergeCell ref="C61:C64"/>
    <mergeCell ref="D61:D64"/>
    <mergeCell ref="A65:A68"/>
    <mergeCell ref="B65:B68"/>
    <mergeCell ref="C65:C68"/>
    <mergeCell ref="D65:D68"/>
    <mergeCell ref="A53:A56"/>
    <mergeCell ref="B53:B56"/>
    <mergeCell ref="C53:C56"/>
    <mergeCell ref="D53:D56"/>
    <mergeCell ref="A57:A60"/>
    <mergeCell ref="B57:B60"/>
    <mergeCell ref="C57:C60"/>
    <mergeCell ref="D57:D60"/>
    <mergeCell ref="A45:A48"/>
    <mergeCell ref="B45:B48"/>
    <mergeCell ref="C45:C48"/>
    <mergeCell ref="D45:D48"/>
    <mergeCell ref="A49:A52"/>
    <mergeCell ref="B49:B52"/>
    <mergeCell ref="C49:C52"/>
    <mergeCell ref="D49:D52"/>
    <mergeCell ref="A37:A40"/>
    <mergeCell ref="B37:B40"/>
    <mergeCell ref="C37:C40"/>
    <mergeCell ref="D37:D40"/>
    <mergeCell ref="A41:A44"/>
    <mergeCell ref="B41:B44"/>
    <mergeCell ref="C41:C44"/>
    <mergeCell ref="D41:D44"/>
    <mergeCell ref="A28:A31"/>
    <mergeCell ref="B28:B31"/>
    <mergeCell ref="C28:C31"/>
    <mergeCell ref="D28:D31"/>
    <mergeCell ref="A32:A36"/>
    <mergeCell ref="B32:B36"/>
    <mergeCell ref="C32:C36"/>
    <mergeCell ref="D32:D36"/>
    <mergeCell ref="A20:A23"/>
    <mergeCell ref="B20:B23"/>
    <mergeCell ref="C20:C23"/>
    <mergeCell ref="D20:D23"/>
    <mergeCell ref="A24:A27"/>
    <mergeCell ref="B24:B27"/>
    <mergeCell ref="C24:C27"/>
    <mergeCell ref="D24:D27"/>
    <mergeCell ref="A12:A15"/>
    <mergeCell ref="B12:B15"/>
    <mergeCell ref="C12:C15"/>
    <mergeCell ref="D12:D15"/>
    <mergeCell ref="A16:A19"/>
    <mergeCell ref="B16:B19"/>
    <mergeCell ref="C16:C19"/>
    <mergeCell ref="D16:D19"/>
    <mergeCell ref="B6:L6"/>
    <mergeCell ref="B7:L7"/>
    <mergeCell ref="A8:A11"/>
    <mergeCell ref="B8:B11"/>
    <mergeCell ref="C8:C11"/>
    <mergeCell ref="D8:D11"/>
    <mergeCell ref="I1:L1"/>
    <mergeCell ref="A2:L2"/>
    <mergeCell ref="A3:A4"/>
    <mergeCell ref="B3:B4"/>
    <mergeCell ref="C3:C4"/>
    <mergeCell ref="D3:D4"/>
    <mergeCell ref="E3:E4"/>
    <mergeCell ref="F3:L3"/>
  </mergeCells>
  <conditionalFormatting sqref="G4:L4 F7:L7 D8:D31 D90:D93 D98:D121 D37:D84">
    <cfRule type="cellIs" priority="114" dxfId="47" operator="equal" stopIfTrue="1">
      <formula>0</formula>
    </cfRule>
  </conditionalFormatting>
  <conditionalFormatting sqref="D114 D118 G4:L4 D8 D12 D16 D20 D24 D28 D37 D45 D41 D49 D53 D57 D65 D69 D73 D77 D81 D90 D98 D102 D106 D110 D61">
    <cfRule type="cellIs" priority="113" dxfId="45" operator="equal">
      <formula>0</formula>
    </cfRule>
  </conditionalFormatting>
  <conditionalFormatting sqref="D114 D118 F7 D8 D12 D16 D20 D24 D28 D37 D45 D41 D49 D53 D57 D65 D69 D73 D77 D81 D90 D98 D102 D106 D110 D61">
    <cfRule type="cellIs" priority="111" dxfId="46" operator="equal">
      <formula>0</formula>
    </cfRule>
  </conditionalFormatting>
  <printOptions/>
  <pageMargins left="0.7" right="0.7" top="0.75" bottom="0.75" header="0.3" footer="0.3"/>
  <pageSetup firstPageNumber="173" useFirstPageNumber="1" fitToHeight="6" horizontalDpi="600" verticalDpi="600" orientation="landscape" paperSize="9" scale="40" r:id="rId1"/>
  <headerFooter>
    <oddFooter>&amp;R&amp;"Times New Roman,обычный"&amp;P</oddFooter>
  </headerFooter>
  <rowBreaks count="2" manualBreakCount="2">
    <brk id="44" max="15" man="1"/>
    <brk id="76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WolfishLair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Мухлаева А.С.</dc:creator>
  <cp:keywords/>
  <dc:description/>
  <cp:lastModifiedBy>Евгений</cp:lastModifiedBy>
  <cp:lastPrinted>2012-12-18T16:07:33Z</cp:lastPrinted>
  <dcterms:created xsi:type="dcterms:W3CDTF">2011-07-06T07:03:15Z</dcterms:created>
  <dcterms:modified xsi:type="dcterms:W3CDTF">2012-12-18T16:07:35Z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